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6\BUDŻET 2016 ROK\UCHWAŁA 2016\ZMIANY\Zmiany 29.06.2016 Rada\ZMIANA BUDŻETU WERSJA A\"/>
    </mc:Choice>
  </mc:AlternateContent>
  <bookViews>
    <workbookView xWindow="0" yWindow="0" windowWidth="19200" windowHeight="10995"/>
  </bookViews>
  <sheets>
    <sheet name="zm.tabela2a (2)" sheetId="4" r:id="rId1"/>
    <sheet name="zał.2" sheetId="2" r:id="rId2"/>
    <sheet name="zał.9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7" i="2" l="1"/>
  <c r="H97" i="2"/>
  <c r="E48" i="2"/>
  <c r="E47" i="2"/>
  <c r="E46" i="2"/>
  <c r="F45" i="2"/>
  <c r="D45" i="2"/>
  <c r="E44" i="2"/>
  <c r="E43" i="2"/>
  <c r="E42" i="2"/>
  <c r="F41" i="2"/>
  <c r="D41" i="2"/>
  <c r="E40" i="2"/>
  <c r="E39" i="2"/>
  <c r="E38" i="2"/>
  <c r="F37" i="2"/>
  <c r="D37" i="2"/>
  <c r="E45" i="2" l="1"/>
  <c r="E37" i="2"/>
  <c r="E41" i="2"/>
  <c r="I62" i="4" l="1"/>
  <c r="H62" i="4"/>
  <c r="F62" i="4"/>
  <c r="G62" i="4"/>
  <c r="K42" i="4" l="1"/>
  <c r="K62" i="4" s="1"/>
  <c r="H34" i="3" l="1"/>
  <c r="M33" i="3"/>
  <c r="M32" i="3"/>
  <c r="M31" i="3"/>
  <c r="M30" i="3"/>
  <c r="M29" i="3"/>
  <c r="M28" i="3"/>
  <c r="M27" i="3"/>
  <c r="M26" i="3"/>
  <c r="M25" i="3"/>
  <c r="M24" i="3"/>
  <c r="M23" i="3"/>
  <c r="M22" i="3"/>
  <c r="M20" i="3"/>
  <c r="M34" i="3" s="1"/>
  <c r="J20" i="3"/>
  <c r="J34" i="3" s="1"/>
  <c r="G20" i="3"/>
  <c r="F20" i="3"/>
  <c r="F34" i="3" s="1"/>
  <c r="E20" i="3"/>
  <c r="M19" i="3"/>
  <c r="N17" i="3"/>
  <c r="N34" i="3" s="1"/>
  <c r="M17" i="3"/>
  <c r="L17" i="3"/>
  <c r="L34" i="3" s="1"/>
  <c r="J17" i="3"/>
  <c r="I17" i="3"/>
  <c r="I34" i="3" s="1"/>
  <c r="H17" i="3"/>
  <c r="G17" i="3"/>
  <c r="G34" i="3" s="1"/>
  <c r="F17" i="3"/>
  <c r="E17" i="3"/>
  <c r="E34" i="3" s="1"/>
  <c r="H92" i="2" l="1"/>
  <c r="G92" i="2"/>
  <c r="F92" i="2"/>
  <c r="E65" i="2" l="1"/>
  <c r="E96" i="2"/>
  <c r="E95" i="2"/>
  <c r="E94" i="2"/>
  <c r="E92" i="2" s="1"/>
  <c r="J92" i="2"/>
  <c r="I92" i="2"/>
  <c r="D92" i="2"/>
  <c r="E91" i="2"/>
  <c r="E90" i="2"/>
  <c r="J88" i="2"/>
  <c r="I88" i="2"/>
  <c r="H88" i="2"/>
  <c r="G88" i="2"/>
  <c r="G97" i="2" s="1"/>
  <c r="F88" i="2"/>
  <c r="F97" i="2" s="1"/>
  <c r="D88" i="2"/>
  <c r="D97" i="2" s="1"/>
  <c r="E87" i="2"/>
  <c r="E86" i="2"/>
  <c r="I84" i="2"/>
  <c r="G84" i="2"/>
  <c r="F84" i="2"/>
  <c r="E84" i="2" s="1"/>
  <c r="D84" i="2"/>
  <c r="E83" i="2"/>
  <c r="E82" i="2"/>
  <c r="I80" i="2"/>
  <c r="G80" i="2"/>
  <c r="F80" i="2"/>
  <c r="E80" i="2" s="1"/>
  <c r="D80" i="2"/>
  <c r="E79" i="2"/>
  <c r="E78" i="2"/>
  <c r="J77" i="2"/>
  <c r="I77" i="2"/>
  <c r="H77" i="2"/>
  <c r="G77" i="2"/>
  <c r="F77" i="2"/>
  <c r="E77" i="2"/>
  <c r="D77" i="2"/>
  <c r="E76" i="2"/>
  <c r="E75" i="2"/>
  <c r="E74" i="2"/>
  <c r="E73" i="2"/>
  <c r="E72" i="2"/>
  <c r="F71" i="2"/>
  <c r="E71" i="2" s="1"/>
  <c r="E70" i="2"/>
  <c r="E69" i="2"/>
  <c r="E68" i="2"/>
  <c r="J66" i="2"/>
  <c r="I66" i="2"/>
  <c r="H66" i="2"/>
  <c r="G66" i="2"/>
  <c r="F66" i="2"/>
  <c r="E66" i="2" s="1"/>
  <c r="D66" i="2"/>
  <c r="E64" i="2"/>
  <c r="E63" i="2"/>
  <c r="E62" i="2"/>
  <c r="E61" i="2"/>
  <c r="E60" i="2"/>
  <c r="E59" i="2"/>
  <c r="F58" i="2"/>
  <c r="E58" i="2"/>
  <c r="F57" i="2"/>
  <c r="E57" i="2"/>
  <c r="F56" i="2"/>
  <c r="E56" i="2"/>
  <c r="F55" i="2"/>
  <c r="E55" i="2"/>
  <c r="J53" i="2"/>
  <c r="I53" i="2"/>
  <c r="H53" i="2"/>
  <c r="G53" i="2"/>
  <c r="F53" i="2"/>
  <c r="E53" i="2"/>
  <c r="D53" i="2"/>
  <c r="E52" i="2"/>
  <c r="E51" i="2"/>
  <c r="E50" i="2"/>
  <c r="F49" i="2"/>
  <c r="E49" i="2" s="1"/>
  <c r="D49" i="2"/>
  <c r="E36" i="2"/>
  <c r="E35" i="2"/>
  <c r="E34" i="2"/>
  <c r="E33" i="2"/>
  <c r="E32" i="2"/>
  <c r="J30" i="2"/>
  <c r="I30" i="2"/>
  <c r="H30" i="2"/>
  <c r="G30" i="2"/>
  <c r="F30" i="2"/>
  <c r="D30" i="2"/>
  <c r="E29" i="2"/>
  <c r="E28" i="2"/>
  <c r="E27" i="2"/>
  <c r="F26" i="2"/>
  <c r="E26" i="2" s="1"/>
  <c r="F25" i="2"/>
  <c r="E25" i="2" s="1"/>
  <c r="F24" i="2"/>
  <c r="E24" i="2" s="1"/>
  <c r="F23" i="2"/>
  <c r="E23" i="2" s="1"/>
  <c r="J21" i="2"/>
  <c r="I21" i="2"/>
  <c r="H21" i="2"/>
  <c r="G21" i="2"/>
  <c r="F21" i="2"/>
  <c r="E21" i="2" s="1"/>
  <c r="D21" i="2"/>
  <c r="E20" i="2"/>
  <c r="E19" i="2"/>
  <c r="E18" i="2"/>
  <c r="F17" i="2"/>
  <c r="E17" i="2" s="1"/>
  <c r="F16" i="2"/>
  <c r="E16" i="2" s="1"/>
  <c r="F15" i="2"/>
  <c r="E15" i="2" s="1"/>
  <c r="J13" i="2"/>
  <c r="J97" i="2" s="1"/>
  <c r="I13" i="2"/>
  <c r="H13" i="2"/>
  <c r="G13" i="2"/>
  <c r="F13" i="2"/>
  <c r="D13" i="2"/>
  <c r="E88" i="2" l="1"/>
  <c r="E97" i="2" s="1"/>
  <c r="E13" i="2"/>
  <c r="E30" i="2"/>
</calcChain>
</file>

<file path=xl/sharedStrings.xml><?xml version="1.0" encoding="utf-8"?>
<sst xmlns="http://schemas.openxmlformats.org/spreadsheetml/2006/main" count="343" uniqueCount="138">
  <si>
    <t xml:space="preserve"> </t>
  </si>
  <si>
    <t>Dział</t>
  </si>
  <si>
    <t>§</t>
  </si>
  <si>
    <t>010</t>
  </si>
  <si>
    <t>Załącznik Nr 2</t>
  </si>
  <si>
    <t>Rozdział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</si>
  <si>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</si>
  <si>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</si>
  <si>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</si>
  <si>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</si>
  <si>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</si>
  <si>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</si>
  <si>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</si>
  <si>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</si>
  <si>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</si>
  <si>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01095</t>
  </si>
  <si>
    <t>Strona:1</t>
  </si>
  <si>
    <t>Strona:2</t>
  </si>
  <si>
    <t>Strona:3</t>
  </si>
  <si>
    <t>OGÓŁEM</t>
  </si>
  <si>
    <t>Załącznik Nr 9</t>
  </si>
  <si>
    <t>Rady Gminy Sicienko</t>
  </si>
  <si>
    <t>zmieniającej uchwałę w sprawie uchwalenia budżetu gminy na 2016 rok</t>
  </si>
  <si>
    <t>Plan przychodów i wydatków zakładów budżetowych</t>
  </si>
  <si>
    <t xml:space="preserve"> oraz dochodów i wydatków dochodów własnych jednostek budżetowych na 2016 rok</t>
  </si>
  <si>
    <t>PO ZMIANACH</t>
  </si>
  <si>
    <t>Lp.</t>
  </si>
  <si>
    <t>Wyszczególnienie</t>
  </si>
  <si>
    <t>Dz.</t>
  </si>
  <si>
    <t>Rozdz.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</si>
  <si>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</si>
  <si>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</si>
  <si>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</si>
  <si>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</si>
  <si>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</si>
  <si>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</si>
  <si>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dotacje
z budżetu***</t>
  </si>
  <si>
    <t>wpłata do budżetu</t>
  </si>
  <si>
    <t>na inwestycje</t>
  </si>
  <si>
    <t>§ 265</t>
  </si>
  <si>
    <t>I.</t>
  </si>
  <si>
    <t>Zakłady budżetowe</t>
  </si>
  <si>
    <t>1. Zakład Komunalny w Sicienku</t>
  </si>
  <si>
    <t>II.</t>
  </si>
  <si>
    <t>Dochody własne jednostek budżetowych</t>
  </si>
  <si>
    <t>x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</si>
  <si>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</si>
  <si>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</si>
  <si>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</si>
  <si>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</si>
  <si>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</si>
  <si>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</si>
  <si>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Ogółem</t>
  </si>
  <si>
    <t>Tabela nr 2a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</si>
  <si>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</si>
  <si>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</si>
  <si>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</si>
  <si>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</si>
  <si>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2016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</si>
  <si>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</si>
  <si>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</si>
  <si>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</si>
  <si>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</si>
  <si>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</si>
  <si>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01008</t>
  </si>
  <si>
    <t>Przebudowa rowu melioracyjnego Wojnowo- Dąbrówka Nowa</t>
  </si>
  <si>
    <t>A.      
B.
C.</t>
  </si>
  <si>
    <t>Urząd Gminy</t>
  </si>
  <si>
    <t>01010</t>
  </si>
  <si>
    <t>Rozbudowa i modernizacja infrastruktury wodociągowej poprzez</t>
  </si>
  <si>
    <t>Zakład Komunalny             (dotacja)</t>
  </si>
  <si>
    <t xml:space="preserve">Budowa odcinka sieci wodociągowej w Słupowie  </t>
  </si>
  <si>
    <t>Budowa odcinka sieci wodociągowej w Wierzchucicach</t>
  </si>
  <si>
    <t xml:space="preserve"> Modernizacja Stacji Uzdatniania Wody w Wojnowie </t>
  </si>
  <si>
    <t xml:space="preserve"> Modernizacja Stacji Uzdatniania Wody w Teresinie</t>
  </si>
  <si>
    <t>Pomoc finansowa dla Województwa Kujawsko-Pomorskiego na realizację zadania pn."Rozbudowa drogi wojewódzkiej nr 244 Kamieniec-Strzelce Dolne poprzez budowę ścieżki rowerowej Wojnowo-Mochle gm. Sicienko"</t>
  </si>
  <si>
    <t xml:space="preserve">A.      
B.
C.  </t>
  </si>
  <si>
    <t>Pomoc finansowa dla Województwa Kujawsko-Pomorskiego w formie dotacji</t>
  </si>
  <si>
    <t>Pomoc finansowa dla Powiatu Bydgoskiego w formie dotacji  z przeznaczeniem na budowę chodnika w Zielonczynie - odcinek od ul. Morenowej do ul Stromej</t>
  </si>
  <si>
    <t>Pomoc finansowa dla Powiatu  Bydgoskiego w formie dotacji</t>
  </si>
  <si>
    <t xml:space="preserve">Przebudowa drogi gminnej w Wierzchucicach    ( od starobruku do drogi wojewódzkiej nr 243) </t>
  </si>
  <si>
    <t xml:space="preserve">Przebudowa dróg gminnych i osiedlowych poprzez  powierzchniowe utrwalenie nawierzchni, w tym: </t>
  </si>
  <si>
    <t xml:space="preserve">drogi gminnej  w Samsiecznie   na dz. nr ewid. 83  II etap </t>
  </si>
  <si>
    <t>droga gminna w łukowcu - dokumentacja techniczna</t>
  </si>
  <si>
    <t>droga gminna w Dąbrówczynie</t>
  </si>
  <si>
    <t xml:space="preserve">droga osiedlowa w Sicienku ul. Boczna  </t>
  </si>
  <si>
    <t>strona:1</t>
  </si>
  <si>
    <t>droga osiedlowa w Kruszynie ul. Liliowa - dokumentacja techniczna</t>
  </si>
  <si>
    <t>Przebudowa drogi Osówiec - Dąbrówka Nowa  - dokumentacja</t>
  </si>
  <si>
    <t>Wykup dróg</t>
  </si>
  <si>
    <t>Budowa budynku komunalnego  mieszkalno- administracyjnego - opracowanie dokumentacji</t>
  </si>
  <si>
    <t>Modernizacjia bazy komputerowej w Urzędzie Gminy</t>
  </si>
  <si>
    <t>Zakup samochodu dla OSP Kruszyn</t>
  </si>
  <si>
    <t>Kompleksowa modernizacja energetyczna budynku  Szkoły Podstawowej w Strzelewie - dokumentacja</t>
  </si>
  <si>
    <t>Wykonanie bezpiecznej nawierzchni placu zabaw Oddziału Przedszkolnego ZS w Sicienku</t>
  </si>
  <si>
    <t>A.     
B.
C.</t>
  </si>
  <si>
    <t>Zespół Szkół w Sicienku</t>
  </si>
  <si>
    <t xml:space="preserve">Zakup autobusu do dowozu uczniów do szkół - dotacja dla Zakładu Komunalnego </t>
  </si>
  <si>
    <t xml:space="preserve">Budowa placu zabaw w Kasprowie </t>
  </si>
  <si>
    <t xml:space="preserve">Kompleksowa modernizacja sieci wodno-kanalizacyjnej na terenie Gminy Sicienko - Rozbudowa  sieci kanalizacji sanitarnej, w tym: </t>
  </si>
  <si>
    <t xml:space="preserve">Budowa sieci kanalizacyjnej sanitarnej  w miejscowościach Kruszyn i Kruszyniec gm.Sicienko- opracowanie dokumentacji i pkrycie kosztów służebności przesyłu </t>
  </si>
  <si>
    <t>Budowa kanalizacji sanitarnej wraz z tłocznią ścieków w ul. Jaworowej i Klonowej  w Sicienku- II etap</t>
  </si>
  <si>
    <t xml:space="preserve">Budowa przydomowych oczyszczalni ścieków - dotacja </t>
  </si>
  <si>
    <t xml:space="preserve">A.     
B.
C. </t>
  </si>
  <si>
    <t>Dotacja dla podmiotów nienależących do sektora finansów publicznych</t>
  </si>
  <si>
    <t>Budowa ogrodzenia terenu wysypiska odpadów komunalnych w rekultywacji</t>
  </si>
  <si>
    <t>Budowa oswietlenia ulicznego, w tym:</t>
  </si>
  <si>
    <t>A.   
B.
C.</t>
  </si>
  <si>
    <t>strona:2</t>
  </si>
  <si>
    <t>Rozbudowa oświetlenia w Osówcu ul. Przy Lesie - 1 pkt</t>
  </si>
  <si>
    <t>Budowa oświetlenia w Osówcu ul. Bydgoska  1 pkt</t>
  </si>
  <si>
    <t>Rzbudowa oświetlenia ul. Starowiejska w Osówcu - 3 pkt.</t>
  </si>
  <si>
    <t>Budowa oświetlenia w Pawłówku ul. Nad Torem - 2 pkt</t>
  </si>
  <si>
    <t>Budowa oświetlenia w Sicienku ul. Akacjowa - dokumentacja</t>
  </si>
  <si>
    <t>Rozbudowa oświetlenia  w Trzemiętowie - 3 pkt</t>
  </si>
  <si>
    <t>Rozbudowa oświetlenia w Wojnowie   - 3 pkt</t>
  </si>
  <si>
    <t>Rozbudowa oświetlenia w Zielonczynie ul.Rodzinna  - 1 pkt</t>
  </si>
  <si>
    <t>Rozbudowa oświetlenia w Zielonczynie ul.Morenowa   - 2 pkt</t>
  </si>
  <si>
    <t>strona:3</t>
  </si>
  <si>
    <t>Rozbudowa oświetlenia w Janinie    -    2 pkt</t>
  </si>
  <si>
    <t>Rozbudowa oswietlenia w Strzelewie - dokumentacja</t>
  </si>
  <si>
    <t>Rozbudowa oswietlenia w Pawłówku - opłata za przyłącze energetyczne</t>
  </si>
  <si>
    <t>Rozbudowa oswietlenia w Wierzchucicach -  płata za przyłącze energetyczne</t>
  </si>
  <si>
    <t xml:space="preserve">Budowa   świetlicy wiejskiej w Teresinie -opracowanie dokumentacji projektowej </t>
  </si>
  <si>
    <t>Budowa świetlicy wiejskiej w Pawłówku</t>
  </si>
  <si>
    <t>Budowa boiska wielofunkcyjnego w Nowaczkowie - doukumentacja techniczna</t>
  </si>
  <si>
    <t xml:space="preserve">Budowa wielofunkcyjnego  boiska wiejskiego w Gliszczu </t>
  </si>
  <si>
    <t>A.     
B.  
C.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</si>
  <si>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</si>
  <si>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</si>
  <si>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</si>
  <si>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</si>
  <si>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Budowa wiaty autobusowej</t>
  </si>
  <si>
    <t>Adaptacja pomieszczeń dla potrzeb oddziałów przedszkolnych Szkoły Podstawowej w Kruszynie</t>
  </si>
  <si>
    <t>do Uchwały  Nr XVI/      /16</t>
  </si>
  <si>
    <t>z dnia  29 czerwca   2016 roku</t>
  </si>
  <si>
    <t>Dochody i wydatki związane z realizacją zadań z zakresu administracji rządowej i innych zadań zleconych odrębnymi ustawami  na 2016 rok                             WERSJA A                                    PO ZMIANACH</t>
  </si>
  <si>
    <t xml:space="preserve">Zadania inwestycyjne w 2016 rok         PO ZMIANACH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</si>
</sst>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</numFmts>
  <fonts count="39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9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7"/>
      <name val="Arial"/>
      <family val="2"/>
      <charset val="238"/>
    </font>
    <font>
      <sz val="11"/>
      <color rgb="FFFA7D00"/>
      <name val="Czcionka tekstu podstawowego"/>
      <family val="2"/>
      <charset val="238"/>
    </font>
    <font>
      <b/>
      <sz val="13"/>
      <name val="Arial CE"/>
      <family val="2"/>
      <charset val="238"/>
    </font>
    <font>
      <b/>
      <sz val="14"/>
      <name val="Arial CE"/>
      <family val="2"/>
      <charset val="238"/>
    </font>
    <font>
      <b/>
      <sz val="10"/>
      <name val="Arial CE"/>
      <charset val="238"/>
    </font>
    <font>
      <b/>
      <sz val="9"/>
      <name val="Arial CE"/>
      <family val="2"/>
      <charset val="238"/>
    </font>
    <font>
      <b/>
      <sz val="8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sz val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sz val="10"/>
      <name val="Arial CE"/>
      <family val="2"/>
      <charset val="238"/>
    </font>
    <font>
      <sz val="9"/>
      <name val="Arial CE"/>
      <charset val="238"/>
    </font>
    <font>
      <sz val="8.5"/>
      <name val="Arial CE"/>
      <family val="2"/>
      <charset val="238"/>
    </font>
    <font>
      <sz val="8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.5"/>
      <name val="Arial CE"/>
      <charset val="238"/>
    </font>
    <font>
      <i/>
      <sz val="8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8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4">
    <xf numFmtId="0" fontId="0" fillId="0" borderId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0" fontId="2" fillId="0" borderId="0"/>
    <xf numFmtId="0" fontId="3" fillId="0" borderId="0"/>
    <xf numFmtId="0" fontId="21" fillId="0" borderId="0"/>
    <xf numFmtId="0" fontId="24" fillId="0" borderId="0"/>
    <xf numFmtId="0" fontId="2" fillId="0" borderId="0"/>
  </cellStyleXfs>
  <cellXfs count="292">
    <xf numFmtId="0" fontId="0" fillId="0" borderId="0" xfId="0"/>
    <xf numFmtId="0" fontId="2" fillId="0" borderId="0" xfId="1" applyAlignment="1">
      <alignment vertical="center"/>
    </xf>
    <xf numFmtId="43" fontId="5" fillId="0" borderId="0" xfId="3" applyFont="1"/>
    <xf numFmtId="0" fontId="3" fillId="0" borderId="0" xfId="6" applyAlignment="1">
      <alignment vertical="center"/>
    </xf>
    <xf numFmtId="43" fontId="0" fillId="0" borderId="0" xfId="3" applyFont="1"/>
    <xf numFmtId="0" fontId="2" fillId="0" borderId="0" xfId="7" applyAlignment="1">
      <alignment vertical="center"/>
    </xf>
    <xf numFmtId="0" fontId="3" fillId="0" borderId="0" xfId="6"/>
    <xf numFmtId="0" fontId="2" fillId="0" borderId="0" xfId="7"/>
    <xf numFmtId="43" fontId="5" fillId="0" borderId="0" xfId="3" applyFont="1" applyAlignment="1">
      <alignment horizontal="left"/>
    </xf>
    <xf numFmtId="0" fontId="6" fillId="0" borderId="0" xfId="8" applyFont="1" applyAlignment="1">
      <alignment horizontal="left" vertical="center"/>
    </xf>
    <xf numFmtId="0" fontId="8" fillId="0" borderId="0" xfId="6" applyNumberFormat="1" applyFont="1" applyFill="1" applyBorder="1" applyAlignment="1" applyProtection="1">
      <alignment horizontal="left"/>
      <protection locked="0"/>
    </xf>
    <xf numFmtId="43" fontId="7" fillId="0" borderId="0" xfId="3" applyFont="1" applyFill="1" applyBorder="1"/>
    <xf numFmtId="0" fontId="2" fillId="0" borderId="0" xfId="7" applyAlignment="1">
      <alignment horizontal="center" vertical="center"/>
    </xf>
    <xf numFmtId="0" fontId="10" fillId="2" borderId="1" xfId="6" applyFont="1" applyFill="1" applyBorder="1" applyAlignment="1">
      <alignment horizontal="center" vertical="center" wrapText="1"/>
    </xf>
    <xf numFmtId="0" fontId="10" fillId="0" borderId="1" xfId="6" quotePrefix="1" applyFont="1" applyBorder="1" applyAlignment="1">
      <alignment horizontal="right" vertical="center"/>
    </xf>
    <xf numFmtId="0" fontId="10" fillId="0" borderId="1" xfId="6" applyFont="1" applyBorder="1" applyAlignment="1">
      <alignment vertical="center"/>
    </xf>
    <xf numFmtId="164" fontId="10" fillId="0" borderId="1" xfId="6" applyNumberFormat="1" applyFont="1" applyBorder="1" applyAlignment="1">
      <alignment vertical="center"/>
    </xf>
    <xf numFmtId="164" fontId="10" fillId="3" borderId="1" xfId="6" applyNumberFormat="1" applyFont="1" applyFill="1" applyBorder="1" applyAlignment="1">
      <alignment vertical="center"/>
    </xf>
    <xf numFmtId="0" fontId="3" fillId="0" borderId="1" xfId="6" applyBorder="1" applyAlignment="1">
      <alignment vertical="center"/>
    </xf>
    <xf numFmtId="164" fontId="3" fillId="0" borderId="1" xfId="6" applyNumberFormat="1" applyBorder="1" applyAlignment="1">
      <alignment vertical="center"/>
    </xf>
    <xf numFmtId="164" fontId="3" fillId="3" borderId="1" xfId="6" applyNumberFormat="1" applyFill="1" applyBorder="1" applyAlignment="1">
      <alignment vertical="center"/>
    </xf>
    <xf numFmtId="164" fontId="3" fillId="0" borderId="1" xfId="6" applyNumberFormat="1" applyFont="1" applyBorder="1" applyAlignment="1">
      <alignment vertical="center"/>
    </xf>
    <xf numFmtId="0" fontId="3" fillId="3" borderId="1" xfId="6" applyFill="1" applyBorder="1" applyAlignment="1">
      <alignment vertical="center"/>
    </xf>
    <xf numFmtId="0" fontId="4" fillId="0" borderId="1" xfId="6" applyFont="1" applyBorder="1" applyAlignment="1">
      <alignment vertical="center"/>
    </xf>
    <xf numFmtId="164" fontId="4" fillId="3" borderId="1" xfId="6" applyNumberFormat="1" applyFont="1" applyFill="1" applyBorder="1" applyAlignment="1">
      <alignment vertical="center"/>
    </xf>
    <xf numFmtId="164" fontId="3" fillId="0" borderId="4" xfId="6" applyNumberFormat="1" applyBorder="1" applyAlignment="1">
      <alignment vertical="center"/>
    </xf>
    <xf numFmtId="0" fontId="11" fillId="0" borderId="1" xfId="6" applyFont="1" applyBorder="1" applyAlignment="1">
      <alignment vertical="center"/>
    </xf>
    <xf numFmtId="0" fontId="3" fillId="0" borderId="4" xfId="6" applyBorder="1" applyAlignment="1">
      <alignment vertical="center"/>
    </xf>
    <xf numFmtId="0" fontId="10" fillId="3" borderId="4" xfId="6" applyFont="1" applyFill="1" applyBorder="1" applyAlignment="1">
      <alignment vertical="center"/>
    </xf>
    <xf numFmtId="0" fontId="10" fillId="3" borderId="5" xfId="6" applyFont="1" applyFill="1" applyBorder="1" applyAlignment="1">
      <alignment vertical="center"/>
    </xf>
    <xf numFmtId="164" fontId="10" fillId="3" borderId="5" xfId="6" applyNumberFormat="1" applyFont="1" applyFill="1" applyBorder="1" applyAlignment="1">
      <alignment vertical="center"/>
    </xf>
    <xf numFmtId="164" fontId="10" fillId="0" borderId="5" xfId="6" applyNumberFormat="1" applyFont="1" applyBorder="1" applyAlignment="1">
      <alignment vertical="center"/>
    </xf>
    <xf numFmtId="0" fontId="3" fillId="3" borderId="3" xfId="6" applyFill="1" applyBorder="1" applyAlignment="1">
      <alignment vertical="center"/>
    </xf>
    <xf numFmtId="164" fontId="3" fillId="3" borderId="3" xfId="6" applyNumberFormat="1" applyFill="1" applyBorder="1" applyAlignment="1">
      <alignment vertical="center"/>
    </xf>
    <xf numFmtId="164" fontId="3" fillId="0" borderId="3" xfId="6" applyNumberFormat="1" applyBorder="1" applyAlignment="1">
      <alignment vertical="center"/>
    </xf>
    <xf numFmtId="0" fontId="11" fillId="0" borderId="4" xfId="6" applyFont="1" applyBorder="1" applyAlignment="1">
      <alignment vertical="center"/>
    </xf>
    <xf numFmtId="164" fontId="4" fillId="0" borderId="1" xfId="6" applyNumberFormat="1" applyFont="1" applyBorder="1" applyAlignment="1">
      <alignment vertical="center"/>
    </xf>
    <xf numFmtId="0" fontId="3" fillId="0" borderId="2" xfId="6" applyBorder="1" applyAlignment="1">
      <alignment vertical="center"/>
    </xf>
    <xf numFmtId="164" fontId="3" fillId="0" borderId="2" xfId="6" applyNumberFormat="1" applyBorder="1" applyAlignment="1">
      <alignment vertical="center"/>
    </xf>
    <xf numFmtId="0" fontId="10" fillId="0" borderId="6" xfId="6" applyFont="1" applyBorder="1" applyAlignment="1">
      <alignment vertical="center"/>
    </xf>
    <xf numFmtId="0" fontId="10" fillId="0" borderId="7" xfId="6" applyFont="1" applyBorder="1" applyAlignment="1">
      <alignment vertical="center"/>
    </xf>
    <xf numFmtId="0" fontId="10" fillId="0" borderId="8" xfId="6" applyFont="1" applyBorder="1" applyAlignment="1">
      <alignment vertical="center"/>
    </xf>
    <xf numFmtId="164" fontId="10" fillId="0" borderId="9" xfId="6" applyNumberFormat="1" applyFont="1" applyBorder="1" applyAlignment="1">
      <alignment vertical="center"/>
    </xf>
    <xf numFmtId="0" fontId="12" fillId="0" borderId="0" xfId="7" applyFont="1" applyAlignment="1">
      <alignment vertical="center"/>
    </xf>
    <xf numFmtId="0" fontId="2" fillId="0" borderId="0" xfId="9"/>
    <xf numFmtId="43" fontId="2" fillId="0" borderId="0" xfId="3" applyFont="1"/>
    <xf numFmtId="43" fontId="7" fillId="0" borderId="0" xfId="3" applyFont="1" applyBorder="1"/>
    <xf numFmtId="43" fontId="7" fillId="0" borderId="0" xfId="3" applyFont="1" applyAlignment="1"/>
    <xf numFmtId="0" fontId="6" fillId="0" borderId="0" xfId="0" applyFont="1" applyAlignment="1">
      <alignment vertical="center"/>
    </xf>
    <xf numFmtId="0" fontId="14" fillId="0" borderId="0" xfId="6" applyFont="1" applyAlignment="1">
      <alignment horizontal="center" vertical="center"/>
    </xf>
    <xf numFmtId="0" fontId="15" fillId="0" borderId="0" xfId="6" applyFont="1" applyAlignment="1">
      <alignment vertical="center"/>
    </xf>
    <xf numFmtId="0" fontId="16" fillId="2" borderId="2" xfId="10" applyFont="1" applyFill="1" applyBorder="1" applyAlignment="1">
      <alignment horizontal="center" vertical="center" wrapText="1"/>
    </xf>
    <xf numFmtId="0" fontId="16" fillId="0" borderId="13" xfId="10" applyFont="1" applyBorder="1" applyAlignment="1">
      <alignment horizontal="center" vertical="center"/>
    </xf>
    <xf numFmtId="0" fontId="16" fillId="0" borderId="13" xfId="10" applyFont="1" applyBorder="1" applyAlignment="1">
      <alignment vertical="center"/>
    </xf>
    <xf numFmtId="0" fontId="17" fillId="0" borderId="13" xfId="10" applyFont="1" applyBorder="1" applyAlignment="1">
      <alignment vertical="center"/>
    </xf>
    <xf numFmtId="41" fontId="16" fillId="0" borderId="13" xfId="10" applyNumberFormat="1" applyFont="1" applyBorder="1" applyAlignment="1">
      <alignment vertical="center"/>
    </xf>
    <xf numFmtId="0" fontId="18" fillId="0" borderId="14" xfId="10" applyFont="1" applyBorder="1" applyAlignment="1">
      <alignment horizontal="center" vertical="center"/>
    </xf>
    <xf numFmtId="0" fontId="18" fillId="0" borderId="14" xfId="10" applyFont="1" applyBorder="1" applyAlignment="1">
      <alignment horizontal="left" vertical="center" indent="1"/>
    </xf>
    <xf numFmtId="0" fontId="20" fillId="0" borderId="14" xfId="10" applyFont="1" applyBorder="1" applyAlignment="1">
      <alignment horizontal="left" vertical="center" indent="1"/>
    </xf>
    <xf numFmtId="41" fontId="18" fillId="0" borderId="14" xfId="10" applyNumberFormat="1" applyFont="1" applyBorder="1" applyAlignment="1">
      <alignment vertical="center"/>
    </xf>
    <xf numFmtId="0" fontId="18" fillId="0" borderId="5" xfId="10" applyFont="1" applyBorder="1" applyAlignment="1">
      <alignment horizontal="center" vertical="center"/>
    </xf>
    <xf numFmtId="0" fontId="18" fillId="0" borderId="5" xfId="10" applyFont="1" applyBorder="1" applyAlignment="1">
      <alignment horizontal="left" vertical="center" indent="2"/>
    </xf>
    <xf numFmtId="0" fontId="20" fillId="0" borderId="5" xfId="10" applyFont="1" applyBorder="1" applyAlignment="1">
      <alignment horizontal="left" vertical="center" indent="2"/>
    </xf>
    <xf numFmtId="41" fontId="18" fillId="0" borderId="5" xfId="10" applyNumberFormat="1" applyFont="1" applyBorder="1" applyAlignment="1">
      <alignment vertical="center"/>
    </xf>
    <xf numFmtId="0" fontId="16" fillId="0" borderId="15" xfId="10" applyFont="1" applyBorder="1" applyAlignment="1">
      <alignment vertical="center" wrapText="1"/>
    </xf>
    <xf numFmtId="0" fontId="17" fillId="3" borderId="15" xfId="10" applyFont="1" applyFill="1" applyBorder="1" applyAlignment="1">
      <alignment vertical="center" wrapText="1"/>
    </xf>
    <xf numFmtId="41" fontId="16" fillId="3" borderId="15" xfId="10" applyNumberFormat="1" applyFont="1" applyFill="1" applyBorder="1" applyAlignment="1">
      <alignment vertical="center"/>
    </xf>
    <xf numFmtId="41" fontId="16" fillId="3" borderId="15" xfId="10" applyNumberFormat="1" applyFont="1" applyFill="1" applyBorder="1" applyAlignment="1">
      <alignment horizontal="center" vertical="center"/>
    </xf>
    <xf numFmtId="41" fontId="16" fillId="0" borderId="15" xfId="10" applyNumberFormat="1" applyFont="1" applyBorder="1" applyAlignment="1">
      <alignment vertical="center"/>
    </xf>
    <xf numFmtId="41" fontId="16" fillId="0" borderId="15" xfId="10" applyNumberFormat="1" applyFont="1" applyBorder="1" applyAlignment="1">
      <alignment horizontal="center" vertical="center"/>
    </xf>
    <xf numFmtId="0" fontId="20" fillId="3" borderId="14" xfId="10" applyFont="1" applyFill="1" applyBorder="1" applyAlignment="1">
      <alignment horizontal="left" vertical="center" indent="1"/>
    </xf>
    <xf numFmtId="0" fontId="18" fillId="3" borderId="14" xfId="10" applyFont="1" applyFill="1" applyBorder="1" applyAlignment="1">
      <alignment horizontal="left" vertical="center" indent="1"/>
    </xf>
    <xf numFmtId="41" fontId="18" fillId="3" borderId="14" xfId="10" applyNumberFormat="1" applyFont="1" applyFill="1" applyBorder="1" applyAlignment="1">
      <alignment vertical="center"/>
    </xf>
    <xf numFmtId="41" fontId="18" fillId="3" borderId="14" xfId="10" applyNumberFormat="1" applyFont="1" applyFill="1" applyBorder="1" applyAlignment="1">
      <alignment horizontal="center" vertical="center"/>
    </xf>
    <xf numFmtId="41" fontId="18" fillId="0" borderId="14" xfId="10" applyNumberFormat="1" applyFont="1" applyBorder="1" applyAlignment="1">
      <alignment horizontal="center" vertical="center"/>
    </xf>
    <xf numFmtId="0" fontId="20" fillId="3" borderId="14" xfId="10" applyFont="1" applyFill="1" applyBorder="1" applyAlignment="1">
      <alignment horizontal="left" vertical="center" wrapText="1" indent="2"/>
    </xf>
    <xf numFmtId="0" fontId="18" fillId="3" borderId="14" xfId="10" applyFont="1" applyFill="1" applyBorder="1" applyAlignment="1">
      <alignment horizontal="left" vertical="center" wrapText="1" indent="2"/>
    </xf>
    <xf numFmtId="0" fontId="18" fillId="0" borderId="14" xfId="10" applyFont="1" applyBorder="1" applyAlignment="1">
      <alignment horizontal="left" vertical="center" wrapText="1" indent="2"/>
    </xf>
    <xf numFmtId="0" fontId="18" fillId="3" borderId="16" xfId="10" applyFont="1" applyFill="1" applyBorder="1" applyAlignment="1">
      <alignment horizontal="left" vertical="center" wrapText="1" indent="2"/>
    </xf>
    <xf numFmtId="41" fontId="18" fillId="3" borderId="16" xfId="10" applyNumberFormat="1" applyFont="1" applyFill="1" applyBorder="1" applyAlignment="1">
      <alignment vertical="center"/>
    </xf>
    <xf numFmtId="41" fontId="18" fillId="3" borderId="16" xfId="10" applyNumberFormat="1" applyFont="1" applyFill="1" applyBorder="1" applyAlignment="1">
      <alignment horizontal="center" vertical="center"/>
    </xf>
    <xf numFmtId="41" fontId="18" fillId="0" borderId="16" xfId="10" applyNumberFormat="1" applyFont="1" applyBorder="1" applyAlignment="1">
      <alignment vertical="center"/>
    </xf>
    <xf numFmtId="41" fontId="18" fillId="0" borderId="16" xfId="10" applyNumberFormat="1" applyFont="1" applyBorder="1" applyAlignment="1">
      <alignment horizontal="center" vertical="center"/>
    </xf>
    <xf numFmtId="0" fontId="18" fillId="0" borderId="16" xfId="10" applyFont="1" applyBorder="1" applyAlignment="1">
      <alignment horizontal="left" vertical="center" wrapText="1" indent="2"/>
    </xf>
    <xf numFmtId="0" fontId="20" fillId="3" borderId="16" xfId="10" applyFont="1" applyFill="1" applyBorder="1" applyAlignment="1">
      <alignment horizontal="left" vertical="center" wrapText="1" indent="2"/>
    </xf>
    <xf numFmtId="0" fontId="19" fillId="3" borderId="21" xfId="10" applyFont="1" applyFill="1" applyBorder="1" applyAlignment="1">
      <alignment horizontal="center" vertical="center"/>
    </xf>
    <xf numFmtId="0" fontId="19" fillId="3" borderId="22" xfId="10" applyFont="1" applyFill="1" applyBorder="1" applyAlignment="1">
      <alignment horizontal="center" vertical="center"/>
    </xf>
    <xf numFmtId="41" fontId="19" fillId="3" borderId="23" xfId="10" applyNumberFormat="1" applyFont="1" applyFill="1" applyBorder="1" applyAlignment="1">
      <alignment vertical="center"/>
    </xf>
    <xf numFmtId="41" fontId="19" fillId="3" borderId="21" xfId="10" applyNumberFormat="1" applyFont="1" applyFill="1" applyBorder="1" applyAlignment="1">
      <alignment vertical="center"/>
    </xf>
    <xf numFmtId="41" fontId="19" fillId="3" borderId="24" xfId="10" applyNumberFormat="1" applyFont="1" applyFill="1" applyBorder="1" applyAlignment="1">
      <alignment vertical="center"/>
    </xf>
    <xf numFmtId="41" fontId="19" fillId="0" borderId="24" xfId="10" applyNumberFormat="1" applyFont="1" applyBorder="1" applyAlignment="1">
      <alignment vertical="center"/>
    </xf>
    <xf numFmtId="41" fontId="19" fillId="0" borderId="21" xfId="10" applyNumberFormat="1" applyFont="1" applyBorder="1" applyAlignment="1">
      <alignment vertical="center"/>
    </xf>
    <xf numFmtId="0" fontId="15" fillId="0" borderId="0" xfId="1" applyFont="1" applyAlignment="1">
      <alignment vertical="center"/>
    </xf>
    <xf numFmtId="0" fontId="22" fillId="0" borderId="0" xfId="11" applyFont="1"/>
    <xf numFmtId="0" fontId="23" fillId="0" borderId="0" xfId="1" applyFont="1" applyAlignment="1">
      <alignment vertical="center" wrapText="1"/>
    </xf>
    <xf numFmtId="43" fontId="2" fillId="0" borderId="0" xfId="2" applyFont="1"/>
    <xf numFmtId="0" fontId="2" fillId="0" borderId="0" xfId="1"/>
    <xf numFmtId="0" fontId="25" fillId="0" borderId="0" xfId="1" applyFont="1" applyAlignment="1">
      <alignment vertical="center"/>
    </xf>
    <xf numFmtId="0" fontId="7" fillId="3" borderId="2" xfId="1" quotePrefix="1" applyNumberFormat="1" applyFont="1" applyFill="1" applyBorder="1" applyAlignment="1">
      <alignment horizontal="center" vertical="center"/>
    </xf>
    <xf numFmtId="0" fontId="26" fillId="3" borderId="3" xfId="13" applyFont="1" applyFill="1" applyBorder="1" applyAlignment="1">
      <alignment horizontal="center" vertical="center"/>
    </xf>
    <xf numFmtId="41" fontId="27" fillId="3" borderId="2" xfId="4" applyNumberFormat="1" applyFont="1" applyFill="1" applyBorder="1" applyAlignment="1">
      <alignment vertical="center" wrapText="1"/>
    </xf>
    <xf numFmtId="164" fontId="7" fillId="0" borderId="2" xfId="1" applyNumberFormat="1" applyFont="1" applyFill="1" applyBorder="1" applyAlignment="1">
      <alignment vertical="center"/>
    </xf>
    <xf numFmtId="164" fontId="28" fillId="3" borderId="2" xfId="1" applyNumberFormat="1" applyFont="1" applyFill="1" applyBorder="1" applyAlignment="1">
      <alignment vertical="center" wrapText="1"/>
    </xf>
    <xf numFmtId="164" fontId="7" fillId="3" borderId="1" xfId="1" applyNumberFormat="1" applyFont="1" applyFill="1" applyBorder="1" applyAlignment="1">
      <alignment vertical="center"/>
    </xf>
    <xf numFmtId="0" fontId="7" fillId="3" borderId="2" xfId="1" applyFont="1" applyFill="1" applyBorder="1" applyAlignment="1">
      <alignment vertical="center" wrapText="1"/>
    </xf>
    <xf numFmtId="41" fontId="7" fillId="3" borderId="2" xfId="1" applyNumberFormat="1" applyFont="1" applyFill="1" applyBorder="1" applyAlignment="1">
      <alignment horizontal="center" vertical="center"/>
    </xf>
    <xf numFmtId="164" fontId="7" fillId="3" borderId="3" xfId="1" applyNumberFormat="1" applyFont="1" applyFill="1" applyBorder="1" applyAlignment="1">
      <alignment vertical="center"/>
    </xf>
    <xf numFmtId="41" fontId="7" fillId="3" borderId="3" xfId="1" applyNumberFormat="1" applyFont="1" applyFill="1" applyBorder="1" applyAlignment="1">
      <alignment horizontal="center" vertical="center"/>
    </xf>
    <xf numFmtId="0" fontId="7" fillId="3" borderId="3" xfId="1" quotePrefix="1" applyNumberFormat="1" applyFont="1" applyFill="1" applyBorder="1" applyAlignment="1">
      <alignment horizontal="center" vertical="center"/>
    </xf>
    <xf numFmtId="41" fontId="29" fillId="3" borderId="14" xfId="4" applyNumberFormat="1" applyFont="1" applyFill="1" applyBorder="1" applyAlignment="1">
      <alignment vertical="center" wrapText="1"/>
    </xf>
    <xf numFmtId="164" fontId="30" fillId="0" borderId="14" xfId="1" applyNumberFormat="1" applyFont="1" applyBorder="1" applyAlignment="1">
      <alignment vertical="center"/>
    </xf>
    <xf numFmtId="164" fontId="30" fillId="3" borderId="14" xfId="1" applyNumberFormat="1" applyFont="1" applyFill="1" applyBorder="1" applyAlignment="1">
      <alignment vertical="center"/>
    </xf>
    <xf numFmtId="41" fontId="30" fillId="3" borderId="14" xfId="1" applyNumberFormat="1" applyFont="1" applyFill="1" applyBorder="1" applyAlignment="1">
      <alignment horizontal="center" vertical="center"/>
    </xf>
    <xf numFmtId="0" fontId="30" fillId="3" borderId="14" xfId="1" quotePrefix="1" applyNumberFormat="1" applyFont="1" applyFill="1" applyBorder="1" applyAlignment="1">
      <alignment horizontal="center" vertical="center"/>
    </xf>
    <xf numFmtId="164" fontId="30" fillId="0" borderId="16" xfId="1" applyNumberFormat="1" applyFont="1" applyBorder="1" applyAlignment="1">
      <alignment vertical="center"/>
    </xf>
    <xf numFmtId="164" fontId="30" fillId="3" borderId="16" xfId="1" applyNumberFormat="1" applyFont="1" applyFill="1" applyBorder="1" applyAlignment="1">
      <alignment vertical="center"/>
    </xf>
    <xf numFmtId="41" fontId="30" fillId="3" borderId="16" xfId="1" applyNumberFormat="1" applyFont="1" applyFill="1" applyBorder="1" applyAlignment="1">
      <alignment horizontal="center" vertical="center"/>
    </xf>
    <xf numFmtId="0" fontId="30" fillId="3" borderId="16" xfId="1" quotePrefix="1" applyNumberFormat="1" applyFont="1" applyFill="1" applyBorder="1" applyAlignment="1">
      <alignment horizontal="center" vertical="center"/>
    </xf>
    <xf numFmtId="41" fontId="29" fillId="3" borderId="16" xfId="4" applyNumberFormat="1" applyFont="1" applyFill="1" applyBorder="1" applyAlignment="1">
      <alignment vertical="center" wrapText="1"/>
    </xf>
    <xf numFmtId="0" fontId="2" fillId="0" borderId="1" xfId="1" applyBorder="1" applyAlignment="1">
      <alignment vertical="center"/>
    </xf>
    <xf numFmtId="0" fontId="30" fillId="3" borderId="1" xfId="1" quotePrefix="1" applyNumberFormat="1" applyFont="1" applyFill="1" applyBorder="1" applyAlignment="1">
      <alignment horizontal="center" vertical="center"/>
    </xf>
    <xf numFmtId="41" fontId="31" fillId="3" borderId="1" xfId="1" applyNumberFormat="1" applyFont="1" applyFill="1" applyBorder="1" applyAlignment="1">
      <alignment horizontal="left" vertical="center" wrapText="1"/>
    </xf>
    <xf numFmtId="164" fontId="28" fillId="3" borderId="1" xfId="1" applyNumberFormat="1" applyFont="1" applyFill="1" applyBorder="1" applyAlignment="1">
      <alignment vertical="center" wrapText="1"/>
    </xf>
    <xf numFmtId="0" fontId="7" fillId="3" borderId="1" xfId="1" applyFont="1" applyFill="1" applyBorder="1" applyAlignment="1">
      <alignment vertical="center" wrapText="1"/>
    </xf>
    <xf numFmtId="0" fontId="7" fillId="3" borderId="2" xfId="1" applyFont="1" applyFill="1" applyBorder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/>
    </xf>
    <xf numFmtId="41" fontId="27" fillId="3" borderId="1" xfId="1" applyNumberFormat="1" applyFont="1" applyFill="1" applyBorder="1" applyAlignment="1">
      <alignment vertical="center" wrapText="1"/>
    </xf>
    <xf numFmtId="0" fontId="7" fillId="3" borderId="1" xfId="5" applyNumberFormat="1" applyFont="1" applyFill="1" applyBorder="1" applyAlignment="1">
      <alignment horizontal="center" vertical="center"/>
    </xf>
    <xf numFmtId="164" fontId="7" fillId="3" borderId="1" xfId="1" applyNumberFormat="1" applyFont="1" applyFill="1" applyBorder="1" applyAlignment="1">
      <alignment vertical="center" wrapText="1"/>
    </xf>
    <xf numFmtId="0" fontId="7" fillId="3" borderId="1" xfId="1" applyFont="1" applyFill="1" applyBorder="1" applyAlignment="1">
      <alignment vertical="center"/>
    </xf>
    <xf numFmtId="0" fontId="7" fillId="3" borderId="13" xfId="1" applyFont="1" applyFill="1" applyBorder="1" applyAlignment="1">
      <alignment horizontal="center" vertical="center"/>
    </xf>
    <xf numFmtId="0" fontId="7" fillId="3" borderId="13" xfId="1" applyNumberFormat="1" applyFont="1" applyFill="1" applyBorder="1" applyAlignment="1">
      <alignment horizontal="center" vertical="center"/>
    </xf>
    <xf numFmtId="41" fontId="27" fillId="3" borderId="13" xfId="1" applyNumberFormat="1" applyFont="1" applyFill="1" applyBorder="1" applyAlignment="1">
      <alignment vertical="center" wrapText="1"/>
    </xf>
    <xf numFmtId="164" fontId="7" fillId="3" borderId="13" xfId="1" applyNumberFormat="1" applyFont="1" applyFill="1" applyBorder="1" applyAlignment="1">
      <alignment vertical="center"/>
    </xf>
    <xf numFmtId="164" fontId="7" fillId="0" borderId="13" xfId="1" applyNumberFormat="1" applyFont="1" applyBorder="1" applyAlignment="1">
      <alignment vertical="center"/>
    </xf>
    <xf numFmtId="0" fontId="7" fillId="3" borderId="14" xfId="1" applyFont="1" applyFill="1" applyBorder="1" applyAlignment="1">
      <alignment horizontal="center" vertical="center"/>
    </xf>
    <xf numFmtId="0" fontId="7" fillId="3" borderId="14" xfId="1" applyNumberFormat="1" applyFont="1" applyFill="1" applyBorder="1" applyAlignment="1">
      <alignment horizontal="center" vertical="center"/>
    </xf>
    <xf numFmtId="41" fontId="32" fillId="3" borderId="14" xfId="1" applyNumberFormat="1" applyFont="1" applyFill="1" applyBorder="1" applyAlignment="1">
      <alignment vertical="center" wrapText="1"/>
    </xf>
    <xf numFmtId="164" fontId="7" fillId="3" borderId="14" xfId="1" applyNumberFormat="1" applyFont="1" applyFill="1" applyBorder="1" applyAlignment="1">
      <alignment vertical="center"/>
    </xf>
    <xf numFmtId="164" fontId="32" fillId="3" borderId="14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center" vertical="center"/>
    </xf>
    <xf numFmtId="0" fontId="7" fillId="3" borderId="16" xfId="1" applyNumberFormat="1" applyFont="1" applyFill="1" applyBorder="1" applyAlignment="1">
      <alignment horizontal="center" vertical="center"/>
    </xf>
    <xf numFmtId="0" fontId="7" fillId="3" borderId="5" xfId="1" applyNumberFormat="1" applyFont="1" applyFill="1" applyBorder="1" applyAlignment="1">
      <alignment horizontal="center" vertical="center"/>
    </xf>
    <xf numFmtId="41" fontId="32" fillId="3" borderId="5" xfId="1" applyNumberFormat="1" applyFont="1" applyFill="1" applyBorder="1" applyAlignment="1">
      <alignment vertical="center" wrapText="1"/>
    </xf>
    <xf numFmtId="164" fontId="7" fillId="3" borderId="5" xfId="1" applyNumberFormat="1" applyFont="1" applyFill="1" applyBorder="1" applyAlignment="1">
      <alignment vertical="center"/>
    </xf>
    <xf numFmtId="164" fontId="32" fillId="3" borderId="5" xfId="1" applyNumberFormat="1" applyFont="1" applyFill="1" applyBorder="1" applyAlignment="1">
      <alignment vertical="center"/>
    </xf>
    <xf numFmtId="0" fontId="7" fillId="3" borderId="1" xfId="1" applyFont="1" applyFill="1" applyBorder="1" applyAlignment="1">
      <alignment horizontal="center" vertical="center"/>
    </xf>
    <xf numFmtId="164" fontId="7" fillId="3" borderId="2" xfId="1" applyNumberFormat="1" applyFont="1" applyFill="1" applyBorder="1" applyAlignment="1">
      <alignment vertical="center"/>
    </xf>
    <xf numFmtId="0" fontId="7" fillId="3" borderId="2" xfId="1" applyFont="1" applyFill="1" applyBorder="1" applyAlignment="1">
      <alignment vertical="center"/>
    </xf>
    <xf numFmtId="0" fontId="7" fillId="3" borderId="4" xfId="1" applyFont="1" applyFill="1" applyBorder="1" applyAlignment="1">
      <alignment horizontal="center" vertical="center"/>
    </xf>
    <xf numFmtId="0" fontId="7" fillId="3" borderId="4" xfId="1" applyNumberFormat="1" applyFont="1" applyFill="1" applyBorder="1" applyAlignment="1">
      <alignment horizontal="center" vertical="center"/>
    </xf>
    <xf numFmtId="164" fontId="7" fillId="3" borderId="4" xfId="1" applyNumberFormat="1" applyFont="1" applyFill="1" applyBorder="1" applyAlignment="1">
      <alignment vertical="center"/>
    </xf>
    <xf numFmtId="41" fontId="27" fillId="3" borderId="1" xfId="1" applyNumberFormat="1" applyFont="1" applyFill="1" applyBorder="1" applyAlignment="1">
      <alignment horizontal="left" vertical="center" wrapText="1"/>
    </xf>
    <xf numFmtId="164" fontId="7" fillId="3" borderId="4" xfId="1" applyNumberFormat="1" applyFont="1" applyFill="1" applyBorder="1" applyAlignment="1">
      <alignment horizontal="center" vertical="center"/>
    </xf>
    <xf numFmtId="164" fontId="7" fillId="3" borderId="1" xfId="1" applyNumberFormat="1" applyFont="1" applyFill="1" applyBorder="1" applyAlignment="1">
      <alignment horizontal="center" vertical="center"/>
    </xf>
    <xf numFmtId="0" fontId="2" fillId="0" borderId="0" xfId="1" applyBorder="1" applyAlignment="1">
      <alignment vertical="center"/>
    </xf>
    <xf numFmtId="0" fontId="7" fillId="3" borderId="2" xfId="1" applyNumberFormat="1" applyFont="1" applyFill="1" applyBorder="1" applyAlignment="1">
      <alignment vertical="center"/>
    </xf>
    <xf numFmtId="0" fontId="7" fillId="3" borderId="2" xfId="1" applyNumberFormat="1" applyFont="1" applyFill="1" applyBorder="1" applyAlignment="1">
      <alignment horizontal="center" vertical="center"/>
    </xf>
    <xf numFmtId="41" fontId="27" fillId="3" borderId="13" xfId="1" applyNumberFormat="1" applyFont="1" applyFill="1" applyBorder="1" applyAlignment="1">
      <alignment horizontal="left" vertical="center" wrapText="1"/>
    </xf>
    <xf numFmtId="0" fontId="7" fillId="3" borderId="3" xfId="1" applyFont="1" applyFill="1" applyBorder="1" applyAlignment="1">
      <alignment horizontal="center" vertical="center"/>
    </xf>
    <xf numFmtId="0" fontId="7" fillId="3" borderId="3" xfId="1" applyNumberFormat="1" applyFont="1" applyFill="1" applyBorder="1" applyAlignment="1">
      <alignment vertical="center"/>
    </xf>
    <xf numFmtId="0" fontId="32" fillId="3" borderId="14" xfId="1" applyNumberFormat="1" applyFont="1" applyFill="1" applyBorder="1" applyAlignment="1">
      <alignment horizontal="center" vertical="center"/>
    </xf>
    <xf numFmtId="41" fontId="32" fillId="3" borderId="14" xfId="1" applyNumberFormat="1" applyFont="1" applyFill="1" applyBorder="1" applyAlignment="1">
      <alignment horizontal="left" vertical="center" wrapText="1"/>
    </xf>
    <xf numFmtId="0" fontId="7" fillId="3" borderId="4" xfId="1" applyNumberFormat="1" applyFont="1" applyFill="1" applyBorder="1" applyAlignment="1">
      <alignment vertical="center"/>
    </xf>
    <xf numFmtId="0" fontId="32" fillId="3" borderId="5" xfId="1" applyNumberFormat="1" applyFont="1" applyFill="1" applyBorder="1" applyAlignment="1">
      <alignment horizontal="center" vertical="center"/>
    </xf>
    <xf numFmtId="0" fontId="32" fillId="3" borderId="27" xfId="6" applyFont="1" applyFill="1" applyBorder="1" applyAlignment="1">
      <alignment wrapText="1"/>
    </xf>
    <xf numFmtId="164" fontId="26" fillId="3" borderId="1" xfId="1" applyNumberFormat="1" applyFont="1" applyFill="1" applyBorder="1" applyAlignment="1">
      <alignment vertical="center"/>
    </xf>
    <xf numFmtId="0" fontId="25" fillId="3" borderId="4" xfId="1" applyFont="1" applyFill="1" applyBorder="1" applyAlignment="1">
      <alignment vertical="center" wrapText="1"/>
    </xf>
    <xf numFmtId="0" fontId="7" fillId="3" borderId="3" xfId="1" applyNumberFormat="1" applyFont="1" applyFill="1" applyBorder="1" applyAlignment="1">
      <alignment horizontal="center" vertical="center"/>
    </xf>
    <xf numFmtId="41" fontId="31" fillId="3" borderId="2" xfId="1" applyNumberFormat="1" applyFont="1" applyFill="1" applyBorder="1" applyAlignment="1">
      <alignment horizontal="left" vertical="center" wrapText="1"/>
    </xf>
    <xf numFmtId="164" fontId="26" fillId="3" borderId="2" xfId="1" applyNumberFormat="1" applyFont="1" applyFill="1" applyBorder="1" applyAlignment="1">
      <alignment vertical="center"/>
    </xf>
    <xf numFmtId="164" fontId="7" fillId="3" borderId="2" xfId="1" applyNumberFormat="1" applyFont="1" applyFill="1" applyBorder="1" applyAlignment="1">
      <alignment vertical="center" wrapText="1"/>
    </xf>
    <xf numFmtId="0" fontId="25" fillId="3" borderId="3" xfId="1" applyFont="1" applyFill="1" applyBorder="1" applyAlignment="1">
      <alignment vertical="center" wrapText="1"/>
    </xf>
    <xf numFmtId="164" fontId="33" fillId="3" borderId="13" xfId="1" applyNumberFormat="1" applyFont="1" applyFill="1" applyBorder="1" applyAlignment="1">
      <alignment vertical="center"/>
    </xf>
    <xf numFmtId="0" fontId="7" fillId="3" borderId="13" xfId="1" applyFont="1" applyFill="1" applyBorder="1" applyAlignment="1">
      <alignment vertical="center"/>
    </xf>
    <xf numFmtId="164" fontId="33" fillId="3" borderId="14" xfId="1" applyNumberFormat="1" applyFont="1" applyFill="1" applyBorder="1" applyAlignment="1">
      <alignment vertical="center"/>
    </xf>
    <xf numFmtId="0" fontId="7" fillId="3" borderId="14" xfId="1" applyFont="1" applyFill="1" applyBorder="1" applyAlignment="1">
      <alignment vertical="center"/>
    </xf>
    <xf numFmtId="164" fontId="28" fillId="3" borderId="14" xfId="1" applyNumberFormat="1" applyFont="1" applyFill="1" applyBorder="1" applyAlignment="1">
      <alignment vertical="center"/>
    </xf>
    <xf numFmtId="164" fontId="34" fillId="3" borderId="14" xfId="1" applyNumberFormat="1" applyFont="1" applyFill="1" applyBorder="1" applyAlignment="1">
      <alignment vertical="center"/>
    </xf>
    <xf numFmtId="0" fontId="28" fillId="3" borderId="16" xfId="1" applyFont="1" applyFill="1" applyBorder="1" applyAlignment="1">
      <alignment horizontal="center" vertical="center"/>
    </xf>
    <xf numFmtId="0" fontId="28" fillId="3" borderId="30" xfId="1" applyFont="1" applyFill="1" applyBorder="1" applyAlignment="1">
      <alignment horizontal="center" vertical="center"/>
    </xf>
    <xf numFmtId="164" fontId="28" fillId="3" borderId="16" xfId="1" applyNumberFormat="1" applyFont="1" applyFill="1" applyBorder="1" applyAlignment="1">
      <alignment vertical="center"/>
    </xf>
    <xf numFmtId="164" fontId="32" fillId="3" borderId="16" xfId="1" applyNumberFormat="1" applyFont="1" applyFill="1" applyBorder="1" applyAlignment="1">
      <alignment vertical="center"/>
    </xf>
    <xf numFmtId="164" fontId="7" fillId="3" borderId="16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vertical="center"/>
    </xf>
    <xf numFmtId="0" fontId="28" fillId="3" borderId="14" xfId="1" applyFont="1" applyFill="1" applyBorder="1" applyAlignment="1">
      <alignment horizontal="center" vertical="center"/>
    </xf>
    <xf numFmtId="41" fontId="32" fillId="3" borderId="16" xfId="1" applyNumberFormat="1" applyFont="1" applyFill="1" applyBorder="1" applyAlignment="1">
      <alignment vertical="center" wrapText="1"/>
    </xf>
    <xf numFmtId="0" fontId="7" fillId="3" borderId="5" xfId="1" applyFont="1" applyFill="1" applyBorder="1" applyAlignment="1">
      <alignment horizontal="center" vertical="center"/>
    </xf>
    <xf numFmtId="164" fontId="28" fillId="3" borderId="5" xfId="1" applyNumberFormat="1" applyFont="1" applyFill="1" applyBorder="1" applyAlignment="1">
      <alignment vertical="center"/>
    </xf>
    <xf numFmtId="0" fontId="7" fillId="3" borderId="5" xfId="1" applyFont="1" applyFill="1" applyBorder="1" applyAlignment="1">
      <alignment vertical="center"/>
    </xf>
    <xf numFmtId="0" fontId="25" fillId="3" borderId="4" xfId="1" applyNumberFormat="1" applyFont="1" applyFill="1" applyBorder="1" applyAlignment="1">
      <alignment horizontal="center" vertical="center"/>
    </xf>
    <xf numFmtId="41" fontId="27" fillId="3" borderId="31" xfId="1" applyNumberFormat="1" applyFont="1" applyFill="1" applyBorder="1" applyAlignment="1">
      <alignment vertical="center" wrapText="1"/>
    </xf>
    <xf numFmtId="0" fontId="25" fillId="3" borderId="1" xfId="1" applyNumberFormat="1" applyFont="1" applyFill="1" applyBorder="1" applyAlignment="1">
      <alignment vertical="center"/>
    </xf>
    <xf numFmtId="0" fontId="25" fillId="3" borderId="1" xfId="1" applyNumberFormat="1" applyFont="1" applyFill="1" applyBorder="1" applyAlignment="1">
      <alignment horizontal="center" vertical="center" wrapText="1"/>
    </xf>
    <xf numFmtId="164" fontId="35" fillId="3" borderId="1" xfId="1" applyNumberFormat="1" applyFont="1" applyFill="1" applyBorder="1" applyAlignment="1">
      <alignment vertical="center" wrapText="1"/>
    </xf>
    <xf numFmtId="164" fontId="36" fillId="3" borderId="2" xfId="1" applyNumberFormat="1" applyFont="1" applyFill="1" applyBorder="1" applyAlignment="1">
      <alignment vertical="center"/>
    </xf>
    <xf numFmtId="0" fontId="25" fillId="3" borderId="2" xfId="1" applyNumberFormat="1" applyFont="1" applyFill="1" applyBorder="1" applyAlignment="1">
      <alignment vertical="center"/>
    </xf>
    <xf numFmtId="0" fontId="25" fillId="3" borderId="2" xfId="1" applyNumberFormat="1" applyFont="1" applyFill="1" applyBorder="1" applyAlignment="1">
      <alignment horizontal="center" vertical="center" wrapText="1"/>
    </xf>
    <xf numFmtId="41" fontId="27" fillId="3" borderId="2" xfId="1" applyNumberFormat="1" applyFont="1" applyFill="1" applyBorder="1" applyAlignment="1">
      <alignment vertical="center" wrapText="1"/>
    </xf>
    <xf numFmtId="164" fontId="16" fillId="0" borderId="21" xfId="1" applyNumberFormat="1" applyFont="1" applyBorder="1" applyAlignment="1">
      <alignment vertical="center"/>
    </xf>
    <xf numFmtId="164" fontId="16" fillId="3" borderId="21" xfId="1" applyNumberFormat="1" applyFont="1" applyFill="1" applyBorder="1" applyAlignment="1">
      <alignment vertical="center" wrapText="1"/>
    </xf>
    <xf numFmtId="164" fontId="16" fillId="3" borderId="21" xfId="1" applyNumberFormat="1" applyFont="1" applyFill="1" applyBorder="1" applyAlignment="1">
      <alignment vertical="center"/>
    </xf>
    <xf numFmtId="0" fontId="16" fillId="3" borderId="23" xfId="1" applyFont="1" applyFill="1" applyBorder="1" applyAlignment="1">
      <alignment horizontal="center" vertical="center"/>
    </xf>
    <xf numFmtId="164" fontId="2" fillId="0" borderId="0" xfId="1" applyNumberFormat="1" applyAlignment="1">
      <alignment vertical="center"/>
    </xf>
    <xf numFmtId="0" fontId="2" fillId="0" borderId="0" xfId="1" applyFont="1" applyAlignment="1">
      <alignment vertical="center"/>
    </xf>
    <xf numFmtId="0" fontId="37" fillId="0" borderId="0" xfId="0" applyFont="1"/>
    <xf numFmtId="164" fontId="3" fillId="0" borderId="4" xfId="6" applyNumberFormat="1" applyFont="1" applyBorder="1" applyAlignment="1">
      <alignment vertical="center"/>
    </xf>
    <xf numFmtId="0" fontId="20" fillId="0" borderId="1" xfId="6" applyFont="1" applyBorder="1" applyAlignment="1">
      <alignment vertical="center"/>
    </xf>
    <xf numFmtId="164" fontId="3" fillId="3" borderId="2" xfId="6" applyNumberFormat="1" applyFill="1" applyBorder="1" applyAlignment="1">
      <alignment vertical="center"/>
    </xf>
    <xf numFmtId="0" fontId="26" fillId="3" borderId="2" xfId="13" applyFont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164" fontId="7" fillId="3" borderId="2" xfId="1" applyNumberFormat="1" applyFont="1" applyFill="1" applyBorder="1" applyAlignment="1">
      <alignment horizontal="center" vertical="center" wrapText="1"/>
    </xf>
    <xf numFmtId="164" fontId="7" fillId="3" borderId="3" xfId="1" applyNumberFormat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16" fillId="0" borderId="32" xfId="1" applyFont="1" applyBorder="1" applyAlignment="1">
      <alignment horizontal="center" vertical="center"/>
    </xf>
    <xf numFmtId="0" fontId="16" fillId="0" borderId="33" xfId="1" applyFont="1" applyBorder="1" applyAlignment="1">
      <alignment horizontal="center" vertical="center"/>
    </xf>
    <xf numFmtId="0" fontId="16" fillId="0" borderId="20" xfId="1" applyFont="1" applyBorder="1" applyAlignment="1">
      <alignment horizontal="center" vertical="center"/>
    </xf>
    <xf numFmtId="0" fontId="16" fillId="0" borderId="34" xfId="1" applyFont="1" applyBorder="1" applyAlignment="1">
      <alignment horizontal="center" vertical="center"/>
    </xf>
    <xf numFmtId="0" fontId="38" fillId="0" borderId="0" xfId="1" applyFont="1" applyAlignment="1">
      <alignment horizontal="center" vertical="center"/>
    </xf>
    <xf numFmtId="164" fontId="28" fillId="3" borderId="13" xfId="1" applyNumberFormat="1" applyFont="1" applyFill="1" applyBorder="1" applyAlignment="1">
      <alignment horizontal="left" vertical="center" wrapText="1"/>
    </xf>
    <xf numFmtId="164" fontId="28" fillId="3" borderId="14" xfId="1" applyNumberFormat="1" applyFont="1" applyFill="1" applyBorder="1" applyAlignment="1">
      <alignment horizontal="left" vertical="center" wrapText="1"/>
    </xf>
    <xf numFmtId="164" fontId="28" fillId="3" borderId="16" xfId="1" applyNumberFormat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left" vertical="center"/>
    </xf>
    <xf numFmtId="0" fontId="7" fillId="3" borderId="3" xfId="1" applyFont="1" applyFill="1" applyBorder="1" applyAlignment="1">
      <alignment horizontal="left" vertical="center"/>
    </xf>
    <xf numFmtId="0" fontId="28" fillId="3" borderId="25" xfId="1" applyNumberFormat="1" applyFont="1" applyFill="1" applyBorder="1" applyAlignment="1">
      <alignment horizontal="center" vertical="center"/>
    </xf>
    <xf numFmtId="0" fontId="28" fillId="3" borderId="26" xfId="1" applyNumberFormat="1" applyFont="1" applyFill="1" applyBorder="1" applyAlignment="1">
      <alignment horizontal="center" vertical="center"/>
    </xf>
    <xf numFmtId="164" fontId="25" fillId="3" borderId="13" xfId="1" applyNumberFormat="1" applyFont="1" applyFill="1" applyBorder="1" applyAlignment="1">
      <alignment horizontal="left" vertical="top" wrapText="1"/>
    </xf>
    <xf numFmtId="164" fontId="25" fillId="3" borderId="14" xfId="1" applyNumberFormat="1" applyFont="1" applyFill="1" applyBorder="1" applyAlignment="1">
      <alignment horizontal="left" vertical="top" wrapText="1"/>
    </xf>
    <xf numFmtId="164" fontId="25" fillId="3" borderId="16" xfId="1" applyNumberFormat="1" applyFont="1" applyFill="1" applyBorder="1" applyAlignment="1">
      <alignment horizontal="left" vertical="top" wrapText="1"/>
    </xf>
    <xf numFmtId="164" fontId="25" fillId="3" borderId="5" xfId="1" applyNumberFormat="1" applyFont="1" applyFill="1" applyBorder="1" applyAlignment="1">
      <alignment horizontal="left" vertical="top" wrapText="1"/>
    </xf>
    <xf numFmtId="0" fontId="28" fillId="3" borderId="28" xfId="1" applyFont="1" applyFill="1" applyBorder="1" applyAlignment="1">
      <alignment horizontal="center" vertical="center"/>
    </xf>
    <xf numFmtId="0" fontId="28" fillId="3" borderId="29" xfId="1" applyFont="1" applyFill="1" applyBorder="1" applyAlignment="1">
      <alignment horizontal="center" vertical="center"/>
    </xf>
    <xf numFmtId="164" fontId="7" fillId="3" borderId="2" xfId="1" applyNumberFormat="1" applyFont="1" applyFill="1" applyBorder="1" applyAlignment="1">
      <alignment horizontal="left" vertical="center" wrapText="1"/>
    </xf>
    <xf numFmtId="164" fontId="7" fillId="3" borderId="3" xfId="1" applyNumberFormat="1" applyFont="1" applyFill="1" applyBorder="1" applyAlignment="1">
      <alignment horizontal="left" vertical="center" wrapText="1"/>
    </xf>
    <xf numFmtId="164" fontId="7" fillId="3" borderId="4" xfId="1" applyNumberFormat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left" vertical="center" wrapText="1"/>
    </xf>
    <xf numFmtId="0" fontId="7" fillId="3" borderId="3" xfId="1" applyFont="1" applyFill="1" applyBorder="1" applyAlignment="1">
      <alignment horizontal="left" vertical="center" wrapText="1"/>
    </xf>
    <xf numFmtId="0" fontId="7" fillId="3" borderId="4" xfId="1" applyFont="1" applyFill="1" applyBorder="1" applyAlignment="1">
      <alignment horizontal="left" vertical="center" wrapText="1"/>
    </xf>
    <xf numFmtId="0" fontId="4" fillId="0" borderId="0" xfId="12" applyFont="1" applyAlignment="1">
      <alignment horizontal="center" wrapText="1"/>
    </xf>
    <xf numFmtId="0" fontId="14" fillId="0" borderId="0" xfId="1" applyFont="1" applyFill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/>
    </xf>
    <xf numFmtId="0" fontId="16" fillId="2" borderId="1" xfId="1" applyFont="1" applyFill="1" applyBorder="1" applyAlignment="1">
      <alignment horizontal="center" vertical="center"/>
    </xf>
    <xf numFmtId="0" fontId="16" fillId="2" borderId="2" xfId="1" applyFont="1" applyFill="1" applyBorder="1" applyAlignment="1">
      <alignment horizontal="center" vertical="center"/>
    </xf>
    <xf numFmtId="0" fontId="16" fillId="2" borderId="3" xfId="1" applyFont="1" applyFill="1" applyBorder="1" applyAlignment="1">
      <alignment horizontal="center" vertical="center"/>
    </xf>
    <xf numFmtId="0" fontId="16" fillId="2" borderId="4" xfId="1" applyFont="1" applyFill="1" applyBorder="1" applyAlignment="1">
      <alignment horizontal="center" vertical="center"/>
    </xf>
    <xf numFmtId="0" fontId="16" fillId="2" borderId="1" xfId="1" applyFont="1" applyFill="1" applyBorder="1" applyAlignment="1">
      <alignment horizontal="center" vertical="center" wrapText="1"/>
    </xf>
    <xf numFmtId="0" fontId="16" fillId="2" borderId="10" xfId="1" applyFont="1" applyFill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16" fillId="2" borderId="11" xfId="1" applyFont="1" applyFill="1" applyBorder="1" applyAlignment="1">
      <alignment horizontal="center" vertical="center" wrapText="1"/>
    </xf>
    <xf numFmtId="0" fontId="16" fillId="2" borderId="12" xfId="1" applyFont="1" applyFill="1" applyBorder="1" applyAlignment="1">
      <alignment horizontal="center" vertical="center" wrapText="1"/>
    </xf>
    <xf numFmtId="0" fontId="16" fillId="2" borderId="2" xfId="1" applyFont="1" applyFill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16" fillId="2" borderId="3" xfId="1" applyFont="1" applyFill="1" applyBorder="1" applyAlignment="1">
      <alignment horizontal="center" vertical="center" wrapText="1"/>
    </xf>
    <xf numFmtId="0" fontId="16" fillId="2" borderId="4" xfId="1" applyFont="1" applyFill="1" applyBorder="1" applyAlignment="1">
      <alignment horizontal="center" vertical="center" wrapText="1"/>
    </xf>
    <xf numFmtId="0" fontId="9" fillId="3" borderId="0" xfId="6" applyFont="1" applyFill="1" applyAlignment="1">
      <alignment horizontal="center" vertical="center" wrapText="1"/>
    </xf>
    <xf numFmtId="0" fontId="10" fillId="2" borderId="1" xfId="6" applyFont="1" applyFill="1" applyBorder="1" applyAlignment="1">
      <alignment horizontal="center" vertical="center"/>
    </xf>
    <xf numFmtId="0" fontId="10" fillId="2" borderId="2" xfId="6" applyFont="1" applyFill="1" applyBorder="1" applyAlignment="1">
      <alignment horizontal="center" vertical="center"/>
    </xf>
    <xf numFmtId="0" fontId="10" fillId="2" borderId="3" xfId="6" applyFont="1" applyFill="1" applyBorder="1" applyAlignment="1">
      <alignment horizontal="center" vertical="center"/>
    </xf>
    <xf numFmtId="0" fontId="10" fillId="2" borderId="4" xfId="6" applyFont="1" applyFill="1" applyBorder="1" applyAlignment="1">
      <alignment horizontal="center" vertical="center"/>
    </xf>
    <xf numFmtId="0" fontId="10" fillId="2" borderId="1" xfId="6" applyFont="1" applyFill="1" applyBorder="1" applyAlignment="1">
      <alignment horizontal="center" vertical="center" wrapText="1"/>
    </xf>
    <xf numFmtId="0" fontId="19" fillId="0" borderId="19" xfId="10" applyFont="1" applyBorder="1" applyAlignment="1">
      <alignment horizontal="center" vertical="center"/>
    </xf>
    <xf numFmtId="0" fontId="19" fillId="0" borderId="20" xfId="10" applyFont="1" applyBorder="1" applyAlignment="1">
      <alignment horizontal="center" vertical="center"/>
    </xf>
    <xf numFmtId="0" fontId="16" fillId="0" borderId="2" xfId="10" applyFont="1" applyBorder="1" applyAlignment="1">
      <alignment horizontal="center" vertical="top"/>
    </xf>
    <xf numFmtId="0" fontId="16" fillId="0" borderId="3" xfId="10" applyFont="1" applyBorder="1" applyAlignment="1">
      <alignment horizontal="center" vertical="top"/>
    </xf>
    <xf numFmtId="0" fontId="16" fillId="0" borderId="4" xfId="10" applyFont="1" applyBorder="1" applyAlignment="1">
      <alignment horizontal="center" vertical="top"/>
    </xf>
    <xf numFmtId="0" fontId="18" fillId="0" borderId="16" xfId="10" applyFont="1" applyBorder="1" applyAlignment="1">
      <alignment horizontal="left" vertical="center" wrapText="1"/>
    </xf>
    <xf numFmtId="0" fontId="18" fillId="0" borderId="15" xfId="10" applyFont="1" applyBorder="1" applyAlignment="1">
      <alignment horizontal="left" vertical="center" wrapText="1"/>
    </xf>
    <xf numFmtId="0" fontId="18" fillId="0" borderId="17" xfId="10" applyFont="1" applyBorder="1" applyAlignment="1">
      <alignment horizontal="left" vertical="center" wrapText="1"/>
    </xf>
    <xf numFmtId="0" fontId="18" fillId="0" borderId="18" xfId="10" applyFont="1" applyBorder="1" applyAlignment="1">
      <alignment horizontal="left" vertical="center" wrapText="1"/>
    </xf>
    <xf numFmtId="0" fontId="16" fillId="2" borderId="2" xfId="10" applyFont="1" applyFill="1" applyBorder="1" applyAlignment="1">
      <alignment horizontal="center" vertical="center" wrapText="1"/>
    </xf>
    <xf numFmtId="0" fontId="16" fillId="2" borderId="3" xfId="10" applyFont="1" applyFill="1" applyBorder="1" applyAlignment="1">
      <alignment horizontal="center" vertical="center" wrapText="1"/>
    </xf>
    <xf numFmtId="0" fontId="16" fillId="2" borderId="4" xfId="10" applyFont="1" applyFill="1" applyBorder="1" applyAlignment="1">
      <alignment horizontal="center" vertical="center" wrapText="1"/>
    </xf>
    <xf numFmtId="0" fontId="17" fillId="2" borderId="2" xfId="10" applyFont="1" applyFill="1" applyBorder="1" applyAlignment="1">
      <alignment horizontal="center" vertical="center" wrapText="1"/>
    </xf>
    <xf numFmtId="0" fontId="17" fillId="2" borderId="3" xfId="10" applyFont="1" applyFill="1" applyBorder="1" applyAlignment="1">
      <alignment horizontal="center" vertical="center" wrapText="1"/>
    </xf>
    <xf numFmtId="0" fontId="17" fillId="2" borderId="4" xfId="10" applyFont="1" applyFill="1" applyBorder="1" applyAlignment="1">
      <alignment horizontal="center" vertical="center" wrapText="1"/>
    </xf>
    <xf numFmtId="0" fontId="16" fillId="2" borderId="1" xfId="10" applyFont="1" applyFill="1" applyBorder="1" applyAlignment="1">
      <alignment horizontal="center" vertical="center" wrapText="1"/>
    </xf>
    <xf numFmtId="0" fontId="19" fillId="2" borderId="10" xfId="10" applyFont="1" applyFill="1" applyBorder="1" applyAlignment="1">
      <alignment horizontal="center" vertical="center"/>
    </xf>
    <xf numFmtId="0" fontId="19" fillId="2" borderId="11" xfId="10" applyFont="1" applyFill="1" applyBorder="1" applyAlignment="1">
      <alignment horizontal="center" vertical="center"/>
    </xf>
    <xf numFmtId="0" fontId="19" fillId="2" borderId="12" xfId="10" applyFont="1" applyFill="1" applyBorder="1" applyAlignment="1">
      <alignment horizontal="center" vertical="center"/>
    </xf>
    <xf numFmtId="0" fontId="18" fillId="0" borderId="4" xfId="10" applyFont="1" applyBorder="1" applyAlignment="1">
      <alignment horizontal="center" vertical="center"/>
    </xf>
    <xf numFmtId="0" fontId="13" fillId="3" borderId="0" xfId="6" applyFont="1" applyFill="1" applyAlignment="1">
      <alignment horizontal="center" vertical="center"/>
    </xf>
    <xf numFmtId="0" fontId="16" fillId="2" borderId="1" xfId="10" applyFont="1" applyFill="1" applyBorder="1" applyAlignment="1">
      <alignment horizontal="center" vertical="center"/>
    </xf>
    <xf numFmtId="0" fontId="17" fillId="2" borderId="2" xfId="10" applyFont="1" applyFill="1" applyBorder="1" applyAlignment="1">
      <alignment horizontal="center" vertical="center"/>
    </xf>
    <xf numFmtId="0" fontId="17" fillId="2" borderId="3" xfId="10" applyFont="1" applyFill="1" applyBorder="1" applyAlignment="1">
      <alignment horizontal="center" vertical="center"/>
    </xf>
    <xf numFmtId="0" fontId="17" fillId="2" borderId="4" xfId="10" applyFont="1" applyFill="1" applyBorder="1" applyAlignment="1">
      <alignment horizontal="center" vertical="center"/>
    </xf>
    <xf numFmtId="0" fontId="16" fillId="2" borderId="10" xfId="10" applyFont="1" applyFill="1" applyBorder="1" applyAlignment="1">
      <alignment horizontal="center" vertical="center" wrapText="1"/>
    </xf>
    <xf numFmtId="0" fontId="16" fillId="2" borderId="11" xfId="10" applyFont="1" applyFill="1" applyBorder="1" applyAlignment="1">
      <alignment horizontal="center" vertical="center" wrapText="1"/>
    </xf>
    <xf numFmtId="0" fontId="16" fillId="2" borderId="12" xfId="10" applyFont="1" applyFill="1" applyBorder="1" applyAlignment="1">
      <alignment horizontal="center" vertical="center" wrapText="1"/>
    </xf>
    <xf numFmtId="0" fontId="18" fillId="0" borderId="12" xfId="10" applyFont="1" applyBorder="1" applyAlignment="1">
      <alignment horizontal="center" vertical="center" wrapText="1"/>
    </xf>
  </cellXfs>
  <cellStyles count="14">
    <cellStyle name="Dziesiętny 2" xfId="2"/>
    <cellStyle name="Dziesiętny 5" xfId="3"/>
    <cellStyle name="Dziesiętny 8 2" xfId="5"/>
    <cellStyle name="Normalny" xfId="0" builtinId="0"/>
    <cellStyle name="Normalny 2" xfId="8"/>
    <cellStyle name="Normalny 2 2" xfId="6"/>
    <cellStyle name="Normalny 2 2 2" xfId="10"/>
    <cellStyle name="Normalny 3" xfId="4"/>
    <cellStyle name="Normalny_dochody 2010 zał.1" xfId="11"/>
    <cellStyle name="Normalny_inwes I póó. 2007" xfId="13"/>
    <cellStyle name="Normalny_z.b-d.w_ I pół.2007" xfId="9"/>
    <cellStyle name="Normalny_zad.zlecl.Ipol.2007" xfId="7"/>
    <cellStyle name="Normalny_zal_Szczecin" xfId="12"/>
    <cellStyle name="Normalny_zm.inwest 200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abSelected="1" workbookViewId="0">
      <selection activeCell="H13" sqref="H13"/>
    </sheetView>
  </sheetViews>
  <sheetFormatPr defaultRowHeight="12.75"/>
  <cols>
    <col min="1" max="1" width="4.42578125" style="1" customWidth="1"/>
    <col min="2" max="2" width="6.7109375" style="1" customWidth="1"/>
    <col min="3" max="3" width="9" style="1" customWidth="1"/>
    <col min="4" max="4" width="8.5703125" style="1" customWidth="1"/>
    <col min="5" max="5" width="34" style="1" customWidth="1"/>
    <col min="6" max="6" width="19.85546875" style="1" customWidth="1"/>
    <col min="7" max="7" width="18.140625" style="1" customWidth="1"/>
    <col min="8" max="8" width="18.85546875" style="1" customWidth="1"/>
    <col min="9" max="9" width="17.28515625" style="1" customWidth="1"/>
    <col min="10" max="10" width="15.140625" style="1" customWidth="1"/>
    <col min="11" max="11" width="20.42578125" style="1" customWidth="1"/>
    <col min="12" max="12" width="22" style="1" customWidth="1"/>
    <col min="13" max="16384" width="9.140625" style="1"/>
  </cols>
  <sheetData>
    <row r="1" spans="1:12" ht="12.75" customHeight="1">
      <c r="B1" s="92"/>
      <c r="C1" s="92"/>
      <c r="D1" s="92"/>
      <c r="E1" s="93" t="s">
        <v>0</v>
      </c>
      <c r="F1" s="94"/>
      <c r="G1" s="94"/>
      <c r="I1" s="95" t="s">
        <v>53</v>
      </c>
      <c r="K1" s="1" t="s">
        <v>0</v>
      </c>
      <c r="L1" s="96"/>
    </row>
    <row r="2" spans="1:12" ht="12.75" customHeight="1">
      <c r="B2" s="92"/>
      <c r="C2" s="92"/>
      <c r="D2" s="92"/>
      <c r="E2" s="239" t="s">
        <v>0</v>
      </c>
      <c r="F2" s="239"/>
      <c r="G2" s="94"/>
      <c r="I2" s="2" t="s">
        <v>134</v>
      </c>
      <c r="L2" s="96"/>
    </row>
    <row r="3" spans="1:12" ht="12.75" customHeight="1">
      <c r="B3" s="92"/>
      <c r="C3" s="92"/>
      <c r="D3" s="92"/>
      <c r="E3" s="239"/>
      <c r="F3" s="239"/>
      <c r="G3" s="94"/>
      <c r="I3" s="2" t="s">
        <v>21</v>
      </c>
      <c r="L3" s="96"/>
    </row>
    <row r="4" spans="1:12" ht="12.75" customHeight="1">
      <c r="E4" s="239"/>
      <c r="F4" s="239"/>
      <c r="I4" s="2" t="s">
        <v>135</v>
      </c>
      <c r="L4" s="96"/>
    </row>
    <row r="5" spans="1:12" ht="12.75" customHeight="1">
      <c r="I5" s="48" t="s">
        <v>22</v>
      </c>
      <c r="L5" s="96"/>
    </row>
    <row r="6" spans="1:12" ht="18">
      <c r="A6" s="240" t="s">
        <v>137</v>
      </c>
      <c r="B6" s="240"/>
      <c r="C6" s="240"/>
      <c r="D6" s="240"/>
      <c r="E6" s="240"/>
      <c r="F6" s="240"/>
      <c r="G6" s="240"/>
      <c r="H6" s="240"/>
      <c r="I6" s="240"/>
      <c r="J6" s="240"/>
      <c r="K6" s="240"/>
      <c r="L6" s="240"/>
    </row>
    <row r="7" spans="1:12" s="97" customFormat="1" ht="12.75" customHeight="1">
      <c r="A7" s="241" t="s">
        <v>26</v>
      </c>
      <c r="B7" s="241" t="s">
        <v>1</v>
      </c>
      <c r="C7" s="242" t="s">
        <v>29</v>
      </c>
      <c r="D7" s="243" t="s">
        <v>2</v>
      </c>
      <c r="E7" s="246" t="s">
        <v>54</v>
      </c>
      <c r="F7" s="246" t="s">
        <v>55</v>
      </c>
      <c r="G7" s="247" t="s">
        <v>56</v>
      </c>
      <c r="H7" s="248"/>
      <c r="I7" s="248"/>
      <c r="J7" s="248"/>
      <c r="K7" s="249"/>
      <c r="L7" s="246" t="s">
        <v>57</v>
      </c>
    </row>
    <row r="8" spans="1:12" s="97" customFormat="1" ht="12.75" customHeight="1">
      <c r="A8" s="241"/>
      <c r="B8" s="241"/>
      <c r="C8" s="242"/>
      <c r="D8" s="244"/>
      <c r="E8" s="246"/>
      <c r="F8" s="246"/>
      <c r="G8" s="246" t="s">
        <v>58</v>
      </c>
      <c r="H8" s="247" t="s">
        <v>59</v>
      </c>
      <c r="I8" s="250"/>
      <c r="J8" s="251"/>
      <c r="K8" s="252" t="s">
        <v>60</v>
      </c>
      <c r="L8" s="246"/>
    </row>
    <row r="9" spans="1:12" s="97" customFormat="1" ht="12.75" customHeight="1">
      <c r="A9" s="241"/>
      <c r="B9" s="241"/>
      <c r="C9" s="242"/>
      <c r="D9" s="244"/>
      <c r="E9" s="246"/>
      <c r="F9" s="246"/>
      <c r="G9" s="246"/>
      <c r="H9" s="246" t="s">
        <v>61</v>
      </c>
      <c r="I9" s="246" t="s">
        <v>62</v>
      </c>
      <c r="J9" s="252" t="s">
        <v>63</v>
      </c>
      <c r="K9" s="253"/>
      <c r="L9" s="246"/>
    </row>
    <row r="10" spans="1:12" s="97" customFormat="1">
      <c r="A10" s="241"/>
      <c r="B10" s="241"/>
      <c r="C10" s="242"/>
      <c r="D10" s="244"/>
      <c r="E10" s="246"/>
      <c r="F10" s="246"/>
      <c r="G10" s="246"/>
      <c r="H10" s="246"/>
      <c r="I10" s="246"/>
      <c r="J10" s="255"/>
      <c r="K10" s="253"/>
      <c r="L10" s="246"/>
    </row>
    <row r="11" spans="1:12" s="97" customFormat="1" ht="21" customHeight="1">
      <c r="A11" s="241"/>
      <c r="B11" s="241"/>
      <c r="C11" s="242"/>
      <c r="D11" s="245"/>
      <c r="E11" s="246"/>
      <c r="F11" s="246"/>
      <c r="G11" s="246"/>
      <c r="H11" s="246"/>
      <c r="I11" s="246"/>
      <c r="J11" s="256"/>
      <c r="K11" s="254"/>
      <c r="L11" s="246"/>
    </row>
    <row r="12" spans="1:12" ht="28.5" customHeight="1">
      <c r="A12" s="209">
        <v>1</v>
      </c>
      <c r="B12" s="98" t="s">
        <v>3</v>
      </c>
      <c r="C12" s="98" t="s">
        <v>64</v>
      </c>
      <c r="D12" s="99">
        <v>6050</v>
      </c>
      <c r="E12" s="100" t="s">
        <v>65</v>
      </c>
      <c r="F12" s="101">
        <v>37000</v>
      </c>
      <c r="G12" s="101">
        <v>37000</v>
      </c>
      <c r="H12" s="101">
        <v>37000</v>
      </c>
      <c r="I12" s="101">
        <v>0</v>
      </c>
      <c r="J12" s="102" t="s">
        <v>66</v>
      </c>
      <c r="K12" s="103"/>
      <c r="L12" s="104" t="s">
        <v>67</v>
      </c>
    </row>
    <row r="13" spans="1:12" ht="21.75" customHeight="1">
      <c r="A13" s="105">
        <v>2</v>
      </c>
      <c r="B13" s="98" t="s">
        <v>3</v>
      </c>
      <c r="C13" s="98" t="s">
        <v>68</v>
      </c>
      <c r="D13" s="98">
        <v>6210</v>
      </c>
      <c r="E13" s="100" t="s">
        <v>69</v>
      </c>
      <c r="F13" s="101">
        <v>310000</v>
      </c>
      <c r="G13" s="101">
        <v>280000</v>
      </c>
      <c r="H13" s="101">
        <v>280000</v>
      </c>
      <c r="I13" s="101">
        <v>0</v>
      </c>
      <c r="J13" s="211" t="s">
        <v>66</v>
      </c>
      <c r="K13" s="106"/>
      <c r="L13" s="213" t="s">
        <v>70</v>
      </c>
    </row>
    <row r="14" spans="1:12" ht="25.5" customHeight="1">
      <c r="A14" s="107"/>
      <c r="B14" s="108"/>
      <c r="C14" s="108"/>
      <c r="D14" s="108"/>
      <c r="E14" s="109" t="s">
        <v>71</v>
      </c>
      <c r="F14" s="110"/>
      <c r="G14" s="110"/>
      <c r="H14" s="110"/>
      <c r="I14" s="110">
        <v>0</v>
      </c>
      <c r="J14" s="212"/>
      <c r="K14" s="111"/>
      <c r="L14" s="214"/>
    </row>
    <row r="15" spans="1:12" ht="24" customHeight="1">
      <c r="A15" s="112"/>
      <c r="B15" s="113"/>
      <c r="C15" s="113"/>
      <c r="D15" s="113"/>
      <c r="E15" s="109" t="s">
        <v>72</v>
      </c>
      <c r="F15" s="110"/>
      <c r="G15" s="110"/>
      <c r="H15" s="110"/>
      <c r="I15" s="110"/>
      <c r="J15" s="212"/>
      <c r="K15" s="111"/>
      <c r="L15" s="214"/>
    </row>
    <row r="16" spans="1:12" ht="24" customHeight="1">
      <c r="A16" s="112"/>
      <c r="B16" s="113"/>
      <c r="C16" s="113"/>
      <c r="D16" s="113"/>
      <c r="E16" s="109" t="s">
        <v>73</v>
      </c>
      <c r="F16" s="114"/>
      <c r="G16" s="114"/>
      <c r="H16" s="114"/>
      <c r="I16" s="114"/>
      <c r="J16" s="212"/>
      <c r="K16" s="115"/>
      <c r="L16" s="214"/>
    </row>
    <row r="17" spans="1:12" ht="31.5" customHeight="1">
      <c r="A17" s="116"/>
      <c r="B17" s="117"/>
      <c r="C17" s="117"/>
      <c r="D17" s="117"/>
      <c r="E17" s="118" t="s">
        <v>74</v>
      </c>
      <c r="F17" s="114"/>
      <c r="G17" s="114"/>
      <c r="H17" s="114"/>
      <c r="I17" s="114"/>
      <c r="J17" s="212"/>
      <c r="K17" s="115"/>
      <c r="L17" s="214"/>
    </row>
    <row r="18" spans="1:12" ht="70.5" customHeight="1">
      <c r="A18" s="210">
        <v>3</v>
      </c>
      <c r="B18" s="120">
        <v>600</v>
      </c>
      <c r="C18" s="120">
        <v>60013</v>
      </c>
      <c r="D18" s="120">
        <v>6300</v>
      </c>
      <c r="E18" s="121" t="s">
        <v>75</v>
      </c>
      <c r="F18" s="103">
        <v>400000</v>
      </c>
      <c r="G18" s="103">
        <v>400000</v>
      </c>
      <c r="H18" s="103">
        <v>400000</v>
      </c>
      <c r="I18" s="103">
        <v>0</v>
      </c>
      <c r="J18" s="122" t="s">
        <v>76</v>
      </c>
      <c r="K18" s="103"/>
      <c r="L18" s="123" t="s">
        <v>77</v>
      </c>
    </row>
    <row r="19" spans="1:12" ht="45" customHeight="1">
      <c r="A19" s="124">
        <v>4</v>
      </c>
      <c r="B19" s="125">
        <v>600</v>
      </c>
      <c r="C19" s="125">
        <v>60014</v>
      </c>
      <c r="D19" s="125">
        <v>6300</v>
      </c>
      <c r="E19" s="126" t="s">
        <v>78</v>
      </c>
      <c r="F19" s="103">
        <v>100000</v>
      </c>
      <c r="G19" s="103">
        <v>100000</v>
      </c>
      <c r="H19" s="103">
        <v>100000</v>
      </c>
      <c r="I19" s="103">
        <v>0</v>
      </c>
      <c r="J19" s="122" t="s">
        <v>76</v>
      </c>
      <c r="K19" s="103"/>
      <c r="L19" s="123" t="s">
        <v>79</v>
      </c>
    </row>
    <row r="20" spans="1:12" ht="40.5" customHeight="1">
      <c r="A20" s="127">
        <v>5</v>
      </c>
      <c r="B20" s="125">
        <v>600</v>
      </c>
      <c r="C20" s="125">
        <v>60016</v>
      </c>
      <c r="D20" s="125">
        <v>6050</v>
      </c>
      <c r="E20" s="126" t="s">
        <v>80</v>
      </c>
      <c r="F20" s="103">
        <v>1137158.3500000001</v>
      </c>
      <c r="G20" s="103">
        <v>1094000</v>
      </c>
      <c r="H20" s="103">
        <v>1094000</v>
      </c>
      <c r="I20" s="103">
        <v>0</v>
      </c>
      <c r="J20" s="128" t="s">
        <v>76</v>
      </c>
      <c r="K20" s="103" t="s">
        <v>0</v>
      </c>
      <c r="L20" s="129" t="s">
        <v>67</v>
      </c>
    </row>
    <row r="21" spans="1:12" ht="47.25" customHeight="1">
      <c r="A21" s="130">
        <v>6</v>
      </c>
      <c r="B21" s="131">
        <v>600</v>
      </c>
      <c r="C21" s="131">
        <v>60016</v>
      </c>
      <c r="D21" s="131">
        <v>6050</v>
      </c>
      <c r="E21" s="132" t="s">
        <v>81</v>
      </c>
      <c r="F21" s="133">
        <v>1933750</v>
      </c>
      <c r="G21" s="134">
        <v>1017000</v>
      </c>
      <c r="H21" s="134">
        <v>1017000</v>
      </c>
      <c r="I21" s="134">
        <v>0</v>
      </c>
      <c r="J21" s="220" t="s">
        <v>76</v>
      </c>
      <c r="K21" s="133"/>
      <c r="L21" s="223" t="s">
        <v>67</v>
      </c>
    </row>
    <row r="22" spans="1:12" ht="31.5" customHeight="1">
      <c r="A22" s="135"/>
      <c r="B22" s="136"/>
      <c r="C22" s="136"/>
      <c r="D22" s="136"/>
      <c r="E22" s="137" t="s">
        <v>82</v>
      </c>
      <c r="F22" s="138" t="s">
        <v>0</v>
      </c>
      <c r="G22" s="139" t="s">
        <v>0</v>
      </c>
      <c r="H22" s="139" t="s">
        <v>0</v>
      </c>
      <c r="I22" s="139"/>
      <c r="J22" s="221"/>
      <c r="K22" s="138" t="s">
        <v>0</v>
      </c>
      <c r="L22" s="224"/>
    </row>
    <row r="23" spans="1:12" ht="45.75" customHeight="1">
      <c r="A23" s="135"/>
      <c r="B23" s="136"/>
      <c r="C23" s="136"/>
      <c r="D23" s="136"/>
      <c r="E23" s="137" t="s">
        <v>83</v>
      </c>
      <c r="F23" s="138" t="s">
        <v>0</v>
      </c>
      <c r="G23" s="139" t="s">
        <v>0</v>
      </c>
      <c r="H23" s="139" t="s">
        <v>0</v>
      </c>
      <c r="I23" s="139" t="s">
        <v>0</v>
      </c>
      <c r="J23" s="221"/>
      <c r="K23" s="138" t="s">
        <v>0</v>
      </c>
      <c r="L23" s="224"/>
    </row>
    <row r="24" spans="1:12" ht="27" customHeight="1">
      <c r="A24" s="135"/>
      <c r="B24" s="136"/>
      <c r="C24" s="136"/>
      <c r="D24" s="136"/>
      <c r="E24" s="137" t="s">
        <v>84</v>
      </c>
      <c r="F24" s="138" t="s">
        <v>0</v>
      </c>
      <c r="G24" s="139" t="s">
        <v>0</v>
      </c>
      <c r="H24" s="139" t="s">
        <v>0</v>
      </c>
      <c r="I24" s="139" t="s">
        <v>0</v>
      </c>
      <c r="J24" s="221"/>
      <c r="K24" s="138"/>
      <c r="L24" s="224"/>
    </row>
    <row r="25" spans="1:12" ht="33" customHeight="1">
      <c r="A25" s="140"/>
      <c r="B25" s="141"/>
      <c r="C25" s="141"/>
      <c r="D25" s="136"/>
      <c r="E25" s="137" t="s">
        <v>85</v>
      </c>
      <c r="F25" s="138" t="s">
        <v>0</v>
      </c>
      <c r="G25" s="139" t="s">
        <v>0</v>
      </c>
      <c r="H25" s="139" t="s">
        <v>0</v>
      </c>
      <c r="I25" s="139" t="s">
        <v>0</v>
      </c>
      <c r="J25" s="221"/>
      <c r="K25" s="138"/>
      <c r="L25" s="224"/>
    </row>
    <row r="26" spans="1:12" ht="28.5" customHeight="1">
      <c r="A26" s="225" t="s">
        <v>86</v>
      </c>
      <c r="B26" s="226"/>
      <c r="C26" s="142"/>
      <c r="D26" s="142"/>
      <c r="E26" s="143" t="s">
        <v>87</v>
      </c>
      <c r="F26" s="144" t="s">
        <v>0</v>
      </c>
      <c r="G26" s="145" t="s">
        <v>0</v>
      </c>
      <c r="H26" s="145" t="s">
        <v>0</v>
      </c>
      <c r="I26" s="145" t="s">
        <v>0</v>
      </c>
      <c r="J26" s="222"/>
      <c r="K26" s="138"/>
      <c r="L26" s="224"/>
    </row>
    <row r="27" spans="1:12" ht="48.75" customHeight="1">
      <c r="A27" s="146">
        <v>7</v>
      </c>
      <c r="B27" s="125">
        <v>600</v>
      </c>
      <c r="C27" s="125">
        <v>60016</v>
      </c>
      <c r="D27" s="125">
        <v>6050</v>
      </c>
      <c r="E27" s="126" t="s">
        <v>88</v>
      </c>
      <c r="F27" s="103">
        <v>445000</v>
      </c>
      <c r="G27" s="103">
        <v>45000</v>
      </c>
      <c r="H27" s="103">
        <v>45000</v>
      </c>
      <c r="I27" s="103">
        <v>0</v>
      </c>
      <c r="J27" s="128" t="s">
        <v>76</v>
      </c>
      <c r="K27" s="103" t="s">
        <v>0</v>
      </c>
      <c r="L27" s="129" t="s">
        <v>67</v>
      </c>
    </row>
    <row r="28" spans="1:12" ht="38.25" customHeight="1">
      <c r="A28" s="146">
        <v>8</v>
      </c>
      <c r="B28" s="125">
        <v>600</v>
      </c>
      <c r="C28" s="125">
        <v>60016</v>
      </c>
      <c r="D28" s="125">
        <v>6050</v>
      </c>
      <c r="E28" s="126" t="s">
        <v>132</v>
      </c>
      <c r="F28" s="103">
        <v>6000</v>
      </c>
      <c r="G28" s="103">
        <v>6000</v>
      </c>
      <c r="H28" s="103">
        <v>6000</v>
      </c>
      <c r="I28" s="103"/>
      <c r="J28" s="128"/>
      <c r="K28" s="103"/>
      <c r="L28" s="129"/>
    </row>
    <row r="29" spans="1:12" ht="30.75" customHeight="1">
      <c r="A29" s="146">
        <v>9</v>
      </c>
      <c r="B29" s="125">
        <v>600</v>
      </c>
      <c r="C29" s="125">
        <v>60016</v>
      </c>
      <c r="D29" s="125">
        <v>6060</v>
      </c>
      <c r="E29" s="126" t="s">
        <v>89</v>
      </c>
      <c r="F29" s="103">
        <v>201000</v>
      </c>
      <c r="G29" s="103">
        <v>201000</v>
      </c>
      <c r="H29" s="103">
        <v>201000</v>
      </c>
      <c r="I29" s="103">
        <v>0</v>
      </c>
      <c r="J29" s="122" t="s">
        <v>76</v>
      </c>
      <c r="K29" s="103"/>
      <c r="L29" s="129" t="s">
        <v>67</v>
      </c>
    </row>
    <row r="30" spans="1:12" ht="30.75" customHeight="1">
      <c r="A30" s="146">
        <v>10</v>
      </c>
      <c r="B30" s="125">
        <v>700</v>
      </c>
      <c r="C30" s="125">
        <v>70095</v>
      </c>
      <c r="D30" s="125">
        <v>6050</v>
      </c>
      <c r="E30" s="126" t="s">
        <v>90</v>
      </c>
      <c r="F30" s="103">
        <v>35000</v>
      </c>
      <c r="G30" s="103">
        <v>35000</v>
      </c>
      <c r="H30" s="103">
        <v>35000</v>
      </c>
      <c r="I30" s="103"/>
      <c r="J30" s="122"/>
      <c r="K30" s="147"/>
      <c r="L30" s="148"/>
    </row>
    <row r="31" spans="1:12" ht="36" customHeight="1">
      <c r="A31" s="146">
        <v>11</v>
      </c>
      <c r="B31" s="125">
        <v>750</v>
      </c>
      <c r="C31" s="125">
        <v>75023</v>
      </c>
      <c r="D31" s="125">
        <v>6060</v>
      </c>
      <c r="E31" s="126" t="s">
        <v>91</v>
      </c>
      <c r="F31" s="103">
        <v>22000</v>
      </c>
      <c r="G31" s="103">
        <v>22000</v>
      </c>
      <c r="H31" s="103">
        <v>22000</v>
      </c>
      <c r="I31" s="103">
        <v>0</v>
      </c>
      <c r="J31" s="122" t="s">
        <v>76</v>
      </c>
      <c r="K31" s="147"/>
      <c r="L31" s="148" t="s">
        <v>67</v>
      </c>
    </row>
    <row r="32" spans="1:12" ht="37.5" customHeight="1">
      <c r="A32" s="149">
        <v>12</v>
      </c>
      <c r="B32" s="150">
        <v>754</v>
      </c>
      <c r="C32" s="125">
        <v>75412</v>
      </c>
      <c r="D32" s="125">
        <v>6060</v>
      </c>
      <c r="E32" s="126" t="s">
        <v>92</v>
      </c>
      <c r="F32" s="151">
        <v>700000</v>
      </c>
      <c r="G32" s="103">
        <v>350000</v>
      </c>
      <c r="H32" s="103">
        <v>70000</v>
      </c>
      <c r="I32" s="103">
        <v>280000</v>
      </c>
      <c r="J32" s="122" t="s">
        <v>76</v>
      </c>
      <c r="K32" s="147"/>
      <c r="L32" s="148" t="s">
        <v>67</v>
      </c>
    </row>
    <row r="33" spans="1:12" ht="42" customHeight="1">
      <c r="A33" s="149">
        <v>13</v>
      </c>
      <c r="B33" s="150">
        <v>801</v>
      </c>
      <c r="C33" s="125">
        <v>80101</v>
      </c>
      <c r="D33" s="125">
        <v>6050</v>
      </c>
      <c r="E33" s="152" t="s">
        <v>93</v>
      </c>
      <c r="F33" s="153">
        <v>32920</v>
      </c>
      <c r="G33" s="154">
        <v>28000</v>
      </c>
      <c r="H33" s="154">
        <v>28000</v>
      </c>
      <c r="I33" s="154">
        <v>0</v>
      </c>
      <c r="J33" s="122" t="s">
        <v>76</v>
      </c>
      <c r="K33" s="147"/>
      <c r="L33" s="148" t="s">
        <v>67</v>
      </c>
    </row>
    <row r="34" spans="1:12" ht="42" customHeight="1">
      <c r="A34" s="149">
        <v>14</v>
      </c>
      <c r="B34" s="150">
        <v>801</v>
      </c>
      <c r="C34" s="125">
        <v>80103</v>
      </c>
      <c r="D34" s="125">
        <v>6050</v>
      </c>
      <c r="E34" s="152" t="s">
        <v>133</v>
      </c>
      <c r="F34" s="153">
        <v>40000</v>
      </c>
      <c r="G34" s="154">
        <v>40000</v>
      </c>
      <c r="H34" s="154">
        <v>40000</v>
      </c>
      <c r="I34" s="154"/>
      <c r="J34" s="102"/>
      <c r="K34" s="147"/>
      <c r="L34" s="148"/>
    </row>
    <row r="35" spans="1:12" ht="36" customHeight="1">
      <c r="A35" s="149">
        <v>15</v>
      </c>
      <c r="B35" s="150">
        <v>801</v>
      </c>
      <c r="C35" s="125">
        <v>80103</v>
      </c>
      <c r="D35" s="125">
        <v>6050</v>
      </c>
      <c r="E35" s="152" t="s">
        <v>94</v>
      </c>
      <c r="F35" s="153">
        <v>15000</v>
      </c>
      <c r="G35" s="154">
        <v>15000</v>
      </c>
      <c r="H35" s="154">
        <v>15000</v>
      </c>
      <c r="I35" s="154">
        <v>0</v>
      </c>
      <c r="J35" s="102" t="s">
        <v>95</v>
      </c>
      <c r="K35" s="147"/>
      <c r="L35" s="148" t="s">
        <v>96</v>
      </c>
    </row>
    <row r="36" spans="1:12" s="119" customFormat="1" ht="34.5" customHeight="1">
      <c r="A36" s="149">
        <v>16</v>
      </c>
      <c r="B36" s="150">
        <v>801</v>
      </c>
      <c r="C36" s="125">
        <v>80113</v>
      </c>
      <c r="D36" s="125">
        <v>6210</v>
      </c>
      <c r="E36" s="152" t="s">
        <v>97</v>
      </c>
      <c r="F36" s="153">
        <v>100000</v>
      </c>
      <c r="G36" s="154">
        <v>100000</v>
      </c>
      <c r="H36" s="154">
        <v>100000</v>
      </c>
      <c r="I36" s="154">
        <v>0</v>
      </c>
      <c r="J36" s="128" t="s">
        <v>95</v>
      </c>
      <c r="K36" s="103"/>
      <c r="L36" s="123" t="s">
        <v>70</v>
      </c>
    </row>
    <row r="37" spans="1:12" s="155" customFormat="1" ht="34.5" customHeight="1">
      <c r="A37" s="149">
        <v>17</v>
      </c>
      <c r="B37" s="150">
        <v>801</v>
      </c>
      <c r="C37" s="125">
        <v>80113</v>
      </c>
      <c r="D37" s="125">
        <v>6210</v>
      </c>
      <c r="E37" s="152" t="s">
        <v>97</v>
      </c>
      <c r="F37" s="153">
        <v>55000</v>
      </c>
      <c r="G37" s="154">
        <v>55000</v>
      </c>
      <c r="H37" s="154">
        <v>55000</v>
      </c>
      <c r="I37" s="154">
        <v>0</v>
      </c>
      <c r="J37" s="128" t="s">
        <v>95</v>
      </c>
      <c r="K37" s="103"/>
      <c r="L37" s="123" t="s">
        <v>70</v>
      </c>
    </row>
    <row r="38" spans="1:12" ht="36.75" customHeight="1">
      <c r="A38" s="146">
        <v>18</v>
      </c>
      <c r="B38" s="125">
        <v>854</v>
      </c>
      <c r="C38" s="125">
        <v>85495</v>
      </c>
      <c r="D38" s="125">
        <v>6050</v>
      </c>
      <c r="E38" s="152" t="s">
        <v>98</v>
      </c>
      <c r="F38" s="154">
        <v>29596</v>
      </c>
      <c r="G38" s="103">
        <v>29000</v>
      </c>
      <c r="H38" s="103">
        <v>29000</v>
      </c>
      <c r="I38" s="103">
        <v>0</v>
      </c>
      <c r="J38" s="128" t="s">
        <v>95</v>
      </c>
      <c r="K38" s="103"/>
      <c r="L38" s="129" t="s">
        <v>67</v>
      </c>
    </row>
    <row r="39" spans="1:12" ht="39.75" customHeight="1">
      <c r="A39" s="124">
        <v>19</v>
      </c>
      <c r="B39" s="156">
        <v>900</v>
      </c>
      <c r="C39" s="156">
        <v>90001</v>
      </c>
      <c r="D39" s="157" t="s">
        <v>0</v>
      </c>
      <c r="E39" s="158" t="s">
        <v>99</v>
      </c>
      <c r="F39" s="147">
        <v>285000</v>
      </c>
      <c r="G39" s="147">
        <v>285000</v>
      </c>
      <c r="H39" s="147">
        <v>135000</v>
      </c>
      <c r="I39" s="147">
        <v>150000</v>
      </c>
      <c r="J39" s="233" t="s">
        <v>95</v>
      </c>
      <c r="K39" s="133"/>
      <c r="L39" s="236" t="s">
        <v>67</v>
      </c>
    </row>
    <row r="40" spans="1:12" ht="55.5" customHeight="1">
      <c r="A40" s="159"/>
      <c r="B40" s="160"/>
      <c r="C40" s="160"/>
      <c r="D40" s="161">
        <v>6050</v>
      </c>
      <c r="E40" s="162" t="s">
        <v>100</v>
      </c>
      <c r="F40" s="139"/>
      <c r="G40" s="139">
        <v>35000</v>
      </c>
      <c r="H40" s="139">
        <v>35000</v>
      </c>
      <c r="I40" s="139"/>
      <c r="J40" s="234"/>
      <c r="K40" s="106"/>
      <c r="L40" s="237"/>
    </row>
    <row r="41" spans="1:12" ht="48.75" customHeight="1">
      <c r="A41" s="231" t="s">
        <v>108</v>
      </c>
      <c r="B41" s="232"/>
      <c r="C41" s="163"/>
      <c r="D41" s="164">
        <v>6050</v>
      </c>
      <c r="E41" s="165" t="s">
        <v>101</v>
      </c>
      <c r="F41" s="145" t="s">
        <v>0</v>
      </c>
      <c r="G41" s="145">
        <v>250000</v>
      </c>
      <c r="H41" s="145">
        <v>100000</v>
      </c>
      <c r="I41" s="145">
        <v>150000</v>
      </c>
      <c r="J41" s="235"/>
      <c r="K41" s="144"/>
      <c r="L41" s="238"/>
    </row>
    <row r="42" spans="1:12" ht="40.5" customHeight="1">
      <c r="A42" s="149">
        <v>20</v>
      </c>
      <c r="B42" s="150">
        <v>900</v>
      </c>
      <c r="C42" s="150">
        <v>90001</v>
      </c>
      <c r="D42" s="125">
        <v>6230</v>
      </c>
      <c r="E42" s="121" t="s">
        <v>102</v>
      </c>
      <c r="F42" s="166">
        <v>24000</v>
      </c>
      <c r="G42" s="166">
        <v>24000</v>
      </c>
      <c r="H42" s="166">
        <v>24000</v>
      </c>
      <c r="I42" s="166">
        <v>0</v>
      </c>
      <c r="J42" s="128" t="s">
        <v>103</v>
      </c>
      <c r="K42" s="103">
        <f>SUM(K44:K48)</f>
        <v>0</v>
      </c>
      <c r="L42" s="167" t="s">
        <v>104</v>
      </c>
    </row>
    <row r="43" spans="1:12" ht="40.5" customHeight="1">
      <c r="A43" s="159">
        <v>21</v>
      </c>
      <c r="B43" s="168">
        <v>900</v>
      </c>
      <c r="C43" s="168">
        <v>90002</v>
      </c>
      <c r="D43" s="157">
        <v>6210</v>
      </c>
      <c r="E43" s="169" t="s">
        <v>105</v>
      </c>
      <c r="F43" s="170">
        <v>30000</v>
      </c>
      <c r="G43" s="170">
        <v>30000</v>
      </c>
      <c r="H43" s="170">
        <v>30000</v>
      </c>
      <c r="I43" s="170"/>
      <c r="J43" s="171"/>
      <c r="K43" s="147"/>
      <c r="L43" s="172"/>
    </row>
    <row r="44" spans="1:12" ht="24.75" customHeight="1">
      <c r="A44" s="130">
        <v>22</v>
      </c>
      <c r="B44" s="131">
        <v>900</v>
      </c>
      <c r="C44" s="131">
        <v>90015</v>
      </c>
      <c r="D44" s="131">
        <v>6050</v>
      </c>
      <c r="E44" s="132" t="s">
        <v>106</v>
      </c>
      <c r="F44" s="133">
        <v>216000</v>
      </c>
      <c r="G44" s="133">
        <v>216000</v>
      </c>
      <c r="H44" s="133">
        <v>216000</v>
      </c>
      <c r="I44" s="133">
        <v>0</v>
      </c>
      <c r="J44" s="227" t="s">
        <v>107</v>
      </c>
      <c r="K44" s="173"/>
      <c r="L44" s="174" t="s">
        <v>67</v>
      </c>
    </row>
    <row r="45" spans="1:12" ht="27" customHeight="1">
      <c r="A45" s="231" t="s">
        <v>0</v>
      </c>
      <c r="B45" s="232"/>
      <c r="C45" s="136"/>
      <c r="D45" s="136"/>
      <c r="E45" s="137" t="s">
        <v>109</v>
      </c>
      <c r="F45" s="138"/>
      <c r="G45" s="139" t="s">
        <v>0</v>
      </c>
      <c r="H45" s="139" t="s">
        <v>0</v>
      </c>
      <c r="I45" s="139">
        <v>0</v>
      </c>
      <c r="J45" s="228"/>
      <c r="K45" s="175"/>
      <c r="L45" s="176"/>
    </row>
    <row r="46" spans="1:12" ht="27" customHeight="1">
      <c r="A46" s="135"/>
      <c r="B46" s="136"/>
      <c r="C46" s="136"/>
      <c r="D46" s="136"/>
      <c r="E46" s="137" t="s">
        <v>110</v>
      </c>
      <c r="F46" s="138"/>
      <c r="G46" s="139" t="s">
        <v>0</v>
      </c>
      <c r="H46" s="139" t="s">
        <v>0</v>
      </c>
      <c r="I46" s="139" t="s">
        <v>0</v>
      </c>
      <c r="J46" s="228"/>
      <c r="K46" s="175"/>
      <c r="L46" s="176"/>
    </row>
    <row r="47" spans="1:12" ht="27" customHeight="1">
      <c r="A47" s="135"/>
      <c r="B47" s="136"/>
      <c r="C47" s="136"/>
      <c r="D47" s="136"/>
      <c r="E47" s="137" t="s">
        <v>111</v>
      </c>
      <c r="F47" s="177" t="s">
        <v>0</v>
      </c>
      <c r="G47" s="139" t="s">
        <v>0</v>
      </c>
      <c r="H47" s="139" t="s">
        <v>0</v>
      </c>
      <c r="I47" s="139" t="s">
        <v>0</v>
      </c>
      <c r="J47" s="228"/>
      <c r="K47" s="175"/>
      <c r="L47" s="176"/>
    </row>
    <row r="48" spans="1:12" ht="27" customHeight="1">
      <c r="A48" s="135"/>
      <c r="B48" s="136"/>
      <c r="C48" s="136"/>
      <c r="D48" s="136"/>
      <c r="E48" s="137" t="s">
        <v>112</v>
      </c>
      <c r="F48" s="177"/>
      <c r="G48" s="139" t="s">
        <v>0</v>
      </c>
      <c r="H48" s="139" t="s">
        <v>0</v>
      </c>
      <c r="I48" s="139" t="s">
        <v>0</v>
      </c>
      <c r="J48" s="228"/>
      <c r="K48" s="175"/>
      <c r="L48" s="176"/>
    </row>
    <row r="49" spans="1:12" ht="27" customHeight="1">
      <c r="A49" s="135"/>
      <c r="B49" s="136"/>
      <c r="C49" s="136"/>
      <c r="D49" s="136"/>
      <c r="E49" s="137" t="s">
        <v>113</v>
      </c>
      <c r="F49" s="177"/>
      <c r="G49" s="139" t="s">
        <v>0</v>
      </c>
      <c r="H49" s="139" t="s">
        <v>0</v>
      </c>
      <c r="I49" s="139" t="s">
        <v>0</v>
      </c>
      <c r="J49" s="228"/>
      <c r="K49" s="178"/>
      <c r="L49" s="176"/>
    </row>
    <row r="50" spans="1:12" ht="27" customHeight="1">
      <c r="A50" s="135"/>
      <c r="B50" s="136"/>
      <c r="C50" s="136"/>
      <c r="D50" s="136"/>
      <c r="E50" s="137" t="s">
        <v>114</v>
      </c>
      <c r="F50" s="177"/>
      <c r="G50" s="139" t="s">
        <v>0</v>
      </c>
      <c r="H50" s="139" t="s">
        <v>0</v>
      </c>
      <c r="I50" s="139" t="s">
        <v>0</v>
      </c>
      <c r="J50" s="228"/>
      <c r="K50" s="138" t="s">
        <v>0</v>
      </c>
      <c r="L50" s="176"/>
    </row>
    <row r="51" spans="1:12" ht="21.75" customHeight="1">
      <c r="A51" s="135"/>
      <c r="B51" s="136"/>
      <c r="C51" s="136"/>
      <c r="D51" s="136"/>
      <c r="E51" s="137" t="s">
        <v>115</v>
      </c>
      <c r="F51" s="177"/>
      <c r="G51" s="139" t="s">
        <v>0</v>
      </c>
      <c r="H51" s="139" t="s">
        <v>0</v>
      </c>
      <c r="I51" s="139" t="s">
        <v>0</v>
      </c>
      <c r="J51" s="228"/>
      <c r="K51" s="138"/>
      <c r="L51" s="176"/>
    </row>
    <row r="52" spans="1:12" ht="27" customHeight="1">
      <c r="A52" s="135"/>
      <c r="B52" s="136"/>
      <c r="C52" s="136"/>
      <c r="D52" s="136"/>
      <c r="E52" s="137" t="s">
        <v>116</v>
      </c>
      <c r="F52" s="177"/>
      <c r="G52" s="139" t="s">
        <v>0</v>
      </c>
      <c r="H52" s="139" t="s">
        <v>0</v>
      </c>
      <c r="I52" s="139" t="s">
        <v>0</v>
      </c>
      <c r="J52" s="228"/>
      <c r="K52" s="138"/>
      <c r="L52" s="176"/>
    </row>
    <row r="53" spans="1:12" ht="27" customHeight="1">
      <c r="A53" s="135"/>
      <c r="B53" s="136"/>
      <c r="C53" s="136"/>
      <c r="D53" s="136"/>
      <c r="E53" s="137" t="s">
        <v>117</v>
      </c>
      <c r="F53" s="177"/>
      <c r="G53" s="139" t="s">
        <v>0</v>
      </c>
      <c r="H53" s="139" t="s">
        <v>0</v>
      </c>
      <c r="I53" s="139" t="s">
        <v>0</v>
      </c>
      <c r="J53" s="228"/>
      <c r="K53" s="138"/>
      <c r="L53" s="176"/>
    </row>
    <row r="54" spans="1:12" ht="18" customHeight="1">
      <c r="A54" s="231" t="s">
        <v>0</v>
      </c>
      <c r="B54" s="232"/>
      <c r="C54" s="136"/>
      <c r="D54" s="136"/>
      <c r="E54" s="137" t="s">
        <v>119</v>
      </c>
      <c r="F54" s="177" t="s">
        <v>0</v>
      </c>
      <c r="G54" s="139" t="s">
        <v>0</v>
      </c>
      <c r="H54" s="139" t="s">
        <v>0</v>
      </c>
      <c r="I54" s="139" t="s">
        <v>0</v>
      </c>
      <c r="J54" s="228"/>
      <c r="K54" s="138"/>
      <c r="L54" s="176"/>
    </row>
    <row r="55" spans="1:12" ht="27.75" customHeight="1">
      <c r="A55" s="179"/>
      <c r="B55" s="180"/>
      <c r="C55" s="141"/>
      <c r="D55" s="141"/>
      <c r="E55" s="143" t="s">
        <v>120</v>
      </c>
      <c r="F55" s="181"/>
      <c r="G55" s="182"/>
      <c r="H55" s="182"/>
      <c r="I55" s="182"/>
      <c r="J55" s="229"/>
      <c r="K55" s="183"/>
      <c r="L55" s="184"/>
    </row>
    <row r="56" spans="1:12" ht="30.75" customHeight="1">
      <c r="A56" s="185"/>
      <c r="B56" s="180"/>
      <c r="C56" s="141"/>
      <c r="D56" s="141"/>
      <c r="E56" s="186" t="s">
        <v>121</v>
      </c>
      <c r="F56" s="181"/>
      <c r="G56" s="182"/>
      <c r="H56" s="182"/>
      <c r="I56" s="182"/>
      <c r="J56" s="229"/>
      <c r="K56" s="183"/>
      <c r="L56" s="184"/>
    </row>
    <row r="57" spans="1:12" ht="28.5" customHeight="1">
      <c r="A57" s="187"/>
      <c r="B57" s="142"/>
      <c r="C57" s="142"/>
      <c r="D57" s="142"/>
      <c r="E57" s="143" t="s">
        <v>122</v>
      </c>
      <c r="F57" s="188"/>
      <c r="G57" s="145" t="s">
        <v>0</v>
      </c>
      <c r="H57" s="145" t="s">
        <v>0</v>
      </c>
      <c r="I57" s="145" t="s">
        <v>0</v>
      </c>
      <c r="J57" s="230"/>
      <c r="K57" s="144"/>
      <c r="L57" s="189"/>
    </row>
    <row r="58" spans="1:12" ht="33.75" customHeight="1">
      <c r="A58" s="146">
        <v>23</v>
      </c>
      <c r="B58" s="125">
        <v>921</v>
      </c>
      <c r="C58" s="125">
        <v>92109</v>
      </c>
      <c r="D58" s="125">
        <v>6050</v>
      </c>
      <c r="E58" s="126" t="s">
        <v>123</v>
      </c>
      <c r="F58" s="103">
        <v>15000</v>
      </c>
      <c r="G58" s="103">
        <v>15000</v>
      </c>
      <c r="H58" s="103">
        <v>15000</v>
      </c>
      <c r="I58" s="103">
        <v>0</v>
      </c>
      <c r="J58" s="128" t="s">
        <v>107</v>
      </c>
      <c r="K58" s="103" t="s">
        <v>0</v>
      </c>
      <c r="L58" s="129" t="s">
        <v>67</v>
      </c>
    </row>
    <row r="59" spans="1:12" ht="33.75" customHeight="1" thickBot="1">
      <c r="A59" s="159">
        <v>24</v>
      </c>
      <c r="B59" s="125">
        <v>921</v>
      </c>
      <c r="C59" s="125">
        <v>92109</v>
      </c>
      <c r="D59" s="190">
        <v>6050</v>
      </c>
      <c r="E59" s="191" t="s">
        <v>124</v>
      </c>
      <c r="F59" s="147">
        <v>510391.2</v>
      </c>
      <c r="G59" s="147">
        <v>446000</v>
      </c>
      <c r="H59" s="147">
        <v>446000</v>
      </c>
      <c r="I59" s="147">
        <v>0</v>
      </c>
      <c r="J59" s="128" t="s">
        <v>107</v>
      </c>
      <c r="K59" s="103" t="s">
        <v>0</v>
      </c>
      <c r="L59" s="129" t="s">
        <v>67</v>
      </c>
    </row>
    <row r="60" spans="1:12" ht="44.25" customHeight="1">
      <c r="A60" s="146">
        <v>25</v>
      </c>
      <c r="B60" s="192">
        <v>926</v>
      </c>
      <c r="C60" s="192">
        <v>92601</v>
      </c>
      <c r="D60" s="193">
        <v>6050</v>
      </c>
      <c r="E60" s="126" t="s">
        <v>125</v>
      </c>
      <c r="F60" s="103">
        <v>5000</v>
      </c>
      <c r="G60" s="103">
        <v>5000</v>
      </c>
      <c r="H60" s="103">
        <v>5000</v>
      </c>
      <c r="I60" s="103">
        <v>0</v>
      </c>
      <c r="J60" s="194" t="s">
        <v>95</v>
      </c>
      <c r="K60" s="195"/>
      <c r="L60" s="129" t="s">
        <v>67</v>
      </c>
    </row>
    <row r="61" spans="1:12" ht="37.5" customHeight="1" thickBot="1">
      <c r="A61" s="124">
        <v>26</v>
      </c>
      <c r="B61" s="196">
        <v>926</v>
      </c>
      <c r="C61" s="196">
        <v>92601</v>
      </c>
      <c r="D61" s="197">
        <v>6050</v>
      </c>
      <c r="E61" s="198" t="s">
        <v>126</v>
      </c>
      <c r="F61" s="147">
        <v>93493.2</v>
      </c>
      <c r="G61" s="147">
        <v>90000</v>
      </c>
      <c r="H61" s="147">
        <v>90000</v>
      </c>
      <c r="I61" s="147">
        <v>0</v>
      </c>
      <c r="J61" s="171" t="s">
        <v>107</v>
      </c>
      <c r="K61" s="147">
        <v>0</v>
      </c>
      <c r="L61" s="148" t="s">
        <v>67</v>
      </c>
    </row>
    <row r="62" spans="1:12" ht="36" customHeight="1" thickBot="1">
      <c r="A62" s="215" t="s">
        <v>52</v>
      </c>
      <c r="B62" s="216"/>
      <c r="C62" s="216"/>
      <c r="D62" s="217"/>
      <c r="E62" s="218"/>
      <c r="F62" s="199">
        <f>+F12+F13+F18+F19+F20+F21+F27+F28+F29+F30+F31+F32+F33+F34+F35+F36+F37+F38+F39+F42+F43+F44+F58+F59+F60+F61</f>
        <v>6778308.75</v>
      </c>
      <c r="G62" s="199">
        <f>+G12+G13+G18+G19+G20+G21+G27+G28+G29+G30+G31+G32+G33+G34+G35+G36+G37+G38+G39+G42+G43+G44+G58+G59+G60+G61</f>
        <v>4965000</v>
      </c>
      <c r="H62" s="199">
        <f>+H12+H13+H18+H19+H20+H21+H27+H28+H29+H30+H31+H32+H33+H34+H35+H36+H37+H38+H39+H42+H43+H44+H58+H59+H60+H61</f>
        <v>4535000</v>
      </c>
      <c r="I62" s="199">
        <f>+I12+I13+I18+I19+I20+I21+I27+I28+I29+I30+I31+I32+I33+I34+I35+I36+I37+I38+I39+I42+I43+I44+I58+I59+I60+I61</f>
        <v>430000</v>
      </c>
      <c r="J62" s="200" t="s">
        <v>127</v>
      </c>
      <c r="K62" s="201">
        <f>SUM(K11:K61)-K41</f>
        <v>0</v>
      </c>
      <c r="L62" s="202" t="s">
        <v>45</v>
      </c>
    </row>
    <row r="63" spans="1:12">
      <c r="A63" s="1" t="s">
        <v>128</v>
      </c>
    </row>
    <row r="64" spans="1:12">
      <c r="A64" s="1" t="s">
        <v>129</v>
      </c>
      <c r="I64" s="203" t="s">
        <v>0</v>
      </c>
    </row>
    <row r="65" spans="1:7">
      <c r="A65" s="1" t="s">
        <v>130</v>
      </c>
    </row>
    <row r="66" spans="1:7">
      <c r="A66" s="204" t="s">
        <v>131</v>
      </c>
    </row>
    <row r="67" spans="1:7">
      <c r="A67" s="205" t="s">
        <v>0</v>
      </c>
    </row>
    <row r="68" spans="1:7">
      <c r="A68" s="219" t="s">
        <v>118</v>
      </c>
      <c r="B68" s="219"/>
      <c r="C68" s="1" t="s">
        <v>0</v>
      </c>
      <c r="E68" s="204" t="s">
        <v>0</v>
      </c>
    </row>
    <row r="71" spans="1:7">
      <c r="E71" s="1" t="s">
        <v>0</v>
      </c>
    </row>
    <row r="74" spans="1:7">
      <c r="G74" s="1" t="s">
        <v>0</v>
      </c>
    </row>
    <row r="76" spans="1:7">
      <c r="G76" s="203" t="s">
        <v>0</v>
      </c>
    </row>
    <row r="81" spans="6:6">
      <c r="F81" s="1" t="s">
        <v>0</v>
      </c>
    </row>
  </sheetData>
  <mergeCells count="29">
    <mergeCell ref="E2:F4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J13:J17"/>
    <mergeCell ref="L13:L17"/>
    <mergeCell ref="A62:E62"/>
    <mergeCell ref="A68:B68"/>
    <mergeCell ref="J21:J26"/>
    <mergeCell ref="L21:L26"/>
    <mergeCell ref="A26:B26"/>
    <mergeCell ref="J44:J57"/>
    <mergeCell ref="A45:B45"/>
    <mergeCell ref="A54:B54"/>
    <mergeCell ref="A41:B41"/>
    <mergeCell ref="J39:J41"/>
    <mergeCell ref="L39:L41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verticalDpi="4294967294" r:id="rId1"/>
  <headerFooter alignWithMargins="0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1"/>
  <sheetViews>
    <sheetView defaultGridColor="0" colorId="8" zoomScaleNormal="100" workbookViewId="0">
      <selection activeCell="I15" sqref="I15"/>
    </sheetView>
  </sheetViews>
  <sheetFormatPr defaultRowHeight="12.75"/>
  <cols>
    <col min="1" max="1" width="6" style="5" bestFit="1" customWidth="1"/>
    <col min="2" max="2" width="9.42578125" style="5" customWidth="1"/>
    <col min="3" max="3" width="8.7109375" style="5" customWidth="1"/>
    <col min="4" max="9" width="16.42578125" style="5" customWidth="1"/>
    <col min="10" max="16384" width="9.140625" style="7"/>
  </cols>
  <sheetData>
    <row r="1" spans="1:10">
      <c r="A1" s="3"/>
      <c r="B1" s="3"/>
      <c r="C1" s="3"/>
      <c r="D1" s="1" t="s">
        <v>0</v>
      </c>
      <c r="E1" s="3"/>
      <c r="F1" s="4" t="s">
        <v>4</v>
      </c>
      <c r="H1" s="6"/>
      <c r="I1" s="7"/>
    </row>
    <row r="2" spans="1:10">
      <c r="A2" s="3"/>
      <c r="B2" s="3"/>
      <c r="C2" s="3"/>
      <c r="D2" s="3"/>
      <c r="E2" s="3"/>
      <c r="F2" s="2" t="s">
        <v>134</v>
      </c>
      <c r="G2" s="8"/>
      <c r="J2" s="5"/>
    </row>
    <row r="3" spans="1:10">
      <c r="A3" s="3"/>
      <c r="B3" s="3"/>
      <c r="C3" s="3"/>
      <c r="D3" s="3"/>
      <c r="E3" s="3"/>
      <c r="F3" s="2" t="s">
        <v>21</v>
      </c>
      <c r="G3" s="8"/>
      <c r="J3" s="5"/>
    </row>
    <row r="4" spans="1:10">
      <c r="A4" s="3"/>
      <c r="B4" s="3"/>
      <c r="C4" s="3"/>
      <c r="D4" s="3" t="s">
        <v>0</v>
      </c>
      <c r="E4" s="3"/>
      <c r="F4" s="2" t="s">
        <v>135</v>
      </c>
      <c r="G4" s="8"/>
      <c r="J4" s="5"/>
    </row>
    <row r="5" spans="1:10" ht="15">
      <c r="A5" s="3"/>
      <c r="B5" s="3"/>
      <c r="C5" s="3"/>
      <c r="D5" s="3"/>
      <c r="E5" s="3"/>
      <c r="F5" s="48" t="s">
        <v>22</v>
      </c>
      <c r="G5" s="9"/>
      <c r="H5" s="9"/>
      <c r="I5" s="9"/>
      <c r="J5" s="9"/>
    </row>
    <row r="6" spans="1:10" ht="6" customHeight="1">
      <c r="A6" s="3"/>
      <c r="B6" s="3"/>
      <c r="C6" s="3"/>
      <c r="D6" s="3"/>
      <c r="E6" s="3"/>
      <c r="F6" s="3"/>
      <c r="G6" s="6"/>
      <c r="H6" s="10" t="s">
        <v>0</v>
      </c>
      <c r="J6" s="6"/>
    </row>
    <row r="7" spans="1:10" hidden="1">
      <c r="A7" s="3"/>
      <c r="B7" s="3"/>
      <c r="C7" s="3"/>
      <c r="D7" s="3"/>
      <c r="E7" s="3"/>
      <c r="F7" s="3"/>
      <c r="G7" s="6"/>
      <c r="H7" s="11" t="s">
        <v>0</v>
      </c>
      <c r="J7" s="6"/>
    </row>
    <row r="8" spans="1:10" ht="5.25" customHeight="1">
      <c r="A8" s="3"/>
      <c r="B8" s="3"/>
      <c r="C8" s="3"/>
      <c r="D8" s="3"/>
      <c r="E8" s="3"/>
      <c r="F8" s="3"/>
      <c r="G8" s="6"/>
      <c r="H8" s="6"/>
      <c r="I8" s="4" t="s">
        <v>0</v>
      </c>
      <c r="J8" s="6"/>
    </row>
    <row r="9" spans="1:10" ht="35.25" customHeight="1">
      <c r="A9" s="257" t="s">
        <v>136</v>
      </c>
      <c r="B9" s="257"/>
      <c r="C9" s="257"/>
      <c r="D9" s="257"/>
      <c r="E9" s="257"/>
      <c r="F9" s="257"/>
      <c r="G9" s="257"/>
      <c r="H9" s="257"/>
      <c r="I9" s="257"/>
      <c r="J9" s="257"/>
    </row>
    <row r="10" spans="1:10" ht="21" customHeight="1">
      <c r="A10" s="258" t="s">
        <v>1</v>
      </c>
      <c r="B10" s="259" t="s">
        <v>5</v>
      </c>
      <c r="C10" s="259" t="s">
        <v>2</v>
      </c>
      <c r="D10" s="262" t="s">
        <v>6</v>
      </c>
      <c r="E10" s="262" t="s">
        <v>7</v>
      </c>
      <c r="F10" s="262" t="s">
        <v>8</v>
      </c>
      <c r="G10" s="262"/>
      <c r="H10" s="262"/>
      <c r="I10" s="262"/>
      <c r="J10" s="262"/>
    </row>
    <row r="11" spans="1:10" s="12" customFormat="1" ht="16.5" customHeight="1">
      <c r="A11" s="258"/>
      <c r="B11" s="260"/>
      <c r="C11" s="260"/>
      <c r="D11" s="258"/>
      <c r="E11" s="262"/>
      <c r="F11" s="262" t="s">
        <v>9</v>
      </c>
      <c r="G11" s="262" t="s">
        <v>10</v>
      </c>
      <c r="H11" s="262"/>
      <c r="I11" s="262"/>
      <c r="J11" s="262" t="s">
        <v>11</v>
      </c>
    </row>
    <row r="12" spans="1:10" s="12" customFormat="1" ht="22.5" customHeight="1">
      <c r="A12" s="258"/>
      <c r="B12" s="261"/>
      <c r="C12" s="261"/>
      <c r="D12" s="258"/>
      <c r="E12" s="262"/>
      <c r="F12" s="262"/>
      <c r="G12" s="13" t="s">
        <v>12</v>
      </c>
      <c r="H12" s="13" t="s">
        <v>13</v>
      </c>
      <c r="I12" s="13" t="s">
        <v>14</v>
      </c>
      <c r="J12" s="262"/>
    </row>
    <row r="13" spans="1:10" s="12" customFormat="1" ht="22.5" customHeight="1">
      <c r="A13" s="14" t="s">
        <v>3</v>
      </c>
      <c r="B13" s="14" t="s">
        <v>15</v>
      </c>
      <c r="C13" s="15" t="s">
        <v>0</v>
      </c>
      <c r="D13" s="16">
        <f>SUM(D14)</f>
        <v>597656.21</v>
      </c>
      <c r="E13" s="17">
        <f>+F13+J13</f>
        <v>597656.21</v>
      </c>
      <c r="F13" s="17">
        <f>SUM(F15:F20)</f>
        <v>597656.21</v>
      </c>
      <c r="G13" s="17">
        <f>SUM(G15:G20)</f>
        <v>8400</v>
      </c>
      <c r="H13" s="17">
        <f>SUM(H15:H20)</f>
        <v>1598.2</v>
      </c>
      <c r="I13" s="17">
        <f>SUM(I15:I20)</f>
        <v>0</v>
      </c>
      <c r="J13" s="17">
        <f>SUM(J15:J21)</f>
        <v>0</v>
      </c>
    </row>
    <row r="14" spans="1:10" s="12" customFormat="1" ht="14.25" customHeight="1">
      <c r="A14" s="18" t="s">
        <v>0</v>
      </c>
      <c r="B14" s="18"/>
      <c r="C14" s="18">
        <v>2010</v>
      </c>
      <c r="D14" s="19">
        <v>597656.21</v>
      </c>
      <c r="E14" s="20"/>
      <c r="F14" s="20"/>
      <c r="G14" s="20"/>
      <c r="H14" s="20"/>
      <c r="I14" s="20"/>
      <c r="J14" s="20"/>
    </row>
    <row r="15" spans="1:10" s="12" customFormat="1" ht="14.25" customHeight="1">
      <c r="A15" s="18"/>
      <c r="B15" s="18"/>
      <c r="C15" s="18">
        <v>4010</v>
      </c>
      <c r="D15" s="19"/>
      <c r="E15" s="21">
        <f t="shared" ref="E15:E21" si="0">+F15+J15</f>
        <v>8400</v>
      </c>
      <c r="F15" s="21">
        <f>+G15</f>
        <v>8400</v>
      </c>
      <c r="G15" s="21">
        <v>8400</v>
      </c>
      <c r="H15" s="21"/>
      <c r="I15" s="19"/>
      <c r="J15" s="19"/>
    </row>
    <row r="16" spans="1:10" s="12" customFormat="1" ht="14.25" customHeight="1">
      <c r="A16" s="18"/>
      <c r="B16" s="18"/>
      <c r="C16" s="18">
        <v>4110</v>
      </c>
      <c r="D16" s="19"/>
      <c r="E16" s="21">
        <f t="shared" si="0"/>
        <v>1436.4</v>
      </c>
      <c r="F16" s="21">
        <f>+H16</f>
        <v>1436.4</v>
      </c>
      <c r="G16" s="21" t="s">
        <v>0</v>
      </c>
      <c r="H16" s="21">
        <v>1436.4</v>
      </c>
      <c r="I16" s="19"/>
      <c r="J16" s="19"/>
    </row>
    <row r="17" spans="1:10" s="12" customFormat="1" ht="14.25" customHeight="1">
      <c r="A17" s="18"/>
      <c r="B17" s="18"/>
      <c r="C17" s="18">
        <v>4120</v>
      </c>
      <c r="D17" s="19"/>
      <c r="E17" s="21">
        <f t="shared" si="0"/>
        <v>161.80000000000001</v>
      </c>
      <c r="F17" s="21">
        <f>+H17</f>
        <v>161.80000000000001</v>
      </c>
      <c r="G17" s="21" t="s">
        <v>0</v>
      </c>
      <c r="H17" s="21">
        <v>161.80000000000001</v>
      </c>
      <c r="I17" s="19"/>
      <c r="J17" s="19"/>
    </row>
    <row r="18" spans="1:10" s="12" customFormat="1" ht="14.25" customHeight="1">
      <c r="A18" s="18"/>
      <c r="B18" s="18"/>
      <c r="C18" s="18">
        <v>4210</v>
      </c>
      <c r="D18" s="19"/>
      <c r="E18" s="21">
        <f t="shared" si="0"/>
        <v>250</v>
      </c>
      <c r="F18" s="21">
        <v>250</v>
      </c>
      <c r="G18" s="21"/>
      <c r="H18" s="21" t="s">
        <v>0</v>
      </c>
      <c r="I18" s="19"/>
      <c r="J18" s="19"/>
    </row>
    <row r="19" spans="1:10" s="12" customFormat="1" ht="14.25" customHeight="1">
      <c r="A19" s="18"/>
      <c r="B19" s="18"/>
      <c r="C19" s="18">
        <v>4300</v>
      </c>
      <c r="D19" s="19"/>
      <c r="E19" s="21">
        <f t="shared" si="0"/>
        <v>1470.55</v>
      </c>
      <c r="F19" s="21">
        <v>1470.55</v>
      </c>
      <c r="G19" s="21"/>
      <c r="H19" s="21"/>
      <c r="I19" s="19"/>
      <c r="J19" s="19"/>
    </row>
    <row r="20" spans="1:10" s="12" customFormat="1" ht="14.25" customHeight="1">
      <c r="A20" s="18"/>
      <c r="B20" s="18"/>
      <c r="C20" s="18">
        <v>4430</v>
      </c>
      <c r="D20" s="19"/>
      <c r="E20" s="21">
        <f t="shared" si="0"/>
        <v>585937.46</v>
      </c>
      <c r="F20" s="21">
        <v>585937.46</v>
      </c>
      <c r="G20" s="21"/>
      <c r="H20" s="21"/>
      <c r="I20" s="19"/>
      <c r="J20" s="19"/>
    </row>
    <row r="21" spans="1:10" s="12" customFormat="1" ht="12" customHeight="1">
      <c r="A21" s="15">
        <v>750</v>
      </c>
      <c r="B21" s="15">
        <v>75011</v>
      </c>
      <c r="C21" s="15" t="s">
        <v>0</v>
      </c>
      <c r="D21" s="16">
        <f>SUM(D22)</f>
        <v>71796</v>
      </c>
      <c r="E21" s="16">
        <f t="shared" si="0"/>
        <v>71796</v>
      </c>
      <c r="F21" s="16">
        <f>SUM(F23:F29)</f>
        <v>71796</v>
      </c>
      <c r="G21" s="16">
        <f>SUM(G23:G29)</f>
        <v>58120</v>
      </c>
      <c r="H21" s="16">
        <f>SUM(H23:H29)</f>
        <v>11266</v>
      </c>
      <c r="I21" s="16">
        <f>SUM(I23:I29)</f>
        <v>0</v>
      </c>
      <c r="J21" s="16">
        <f>SUM(J23:J29)</f>
        <v>0</v>
      </c>
    </row>
    <row r="22" spans="1:10" ht="12" customHeight="1">
      <c r="A22" s="18" t="s">
        <v>0</v>
      </c>
      <c r="B22" s="18"/>
      <c r="C22" s="18">
        <v>2010</v>
      </c>
      <c r="D22" s="19">
        <v>71796</v>
      </c>
      <c r="E22" s="19"/>
      <c r="F22" s="19"/>
      <c r="G22" s="19"/>
      <c r="H22" s="19"/>
      <c r="I22" s="19"/>
      <c r="J22" s="19"/>
    </row>
    <row r="23" spans="1:10" ht="12" customHeight="1">
      <c r="A23" s="18"/>
      <c r="B23" s="18"/>
      <c r="C23" s="18">
        <v>4010</v>
      </c>
      <c r="D23" s="19"/>
      <c r="E23" s="21">
        <f t="shared" ref="E23:E29" si="1">+F23+J23</f>
        <v>52920</v>
      </c>
      <c r="F23" s="21">
        <f>+G23</f>
        <v>52920</v>
      </c>
      <c r="G23" s="21">
        <v>52920</v>
      </c>
      <c r="H23" s="21"/>
      <c r="I23" s="19"/>
      <c r="J23" s="19"/>
    </row>
    <row r="24" spans="1:10" ht="12" customHeight="1">
      <c r="A24" s="18"/>
      <c r="B24" s="18"/>
      <c r="C24" s="18">
        <v>4040</v>
      </c>
      <c r="D24" s="19"/>
      <c r="E24" s="21">
        <f t="shared" si="1"/>
        <v>5200</v>
      </c>
      <c r="F24" s="21">
        <f>+G24</f>
        <v>5200</v>
      </c>
      <c r="G24" s="21">
        <v>5200</v>
      </c>
      <c r="H24" s="21"/>
      <c r="I24" s="19"/>
      <c r="J24" s="19"/>
    </row>
    <row r="25" spans="1:10" ht="12" customHeight="1">
      <c r="A25" s="18"/>
      <c r="B25" s="18"/>
      <c r="C25" s="18">
        <v>4110</v>
      </c>
      <c r="D25" s="19"/>
      <c r="E25" s="21">
        <f t="shared" si="1"/>
        <v>9906</v>
      </c>
      <c r="F25" s="21">
        <f>+H25</f>
        <v>9906</v>
      </c>
      <c r="G25" s="21"/>
      <c r="H25" s="21">
        <v>9906</v>
      </c>
      <c r="I25" s="19"/>
      <c r="J25" s="19"/>
    </row>
    <row r="26" spans="1:10" ht="12" customHeight="1">
      <c r="A26" s="18"/>
      <c r="B26" s="18"/>
      <c r="C26" s="18">
        <v>4120</v>
      </c>
      <c r="D26" s="19"/>
      <c r="E26" s="21">
        <f t="shared" si="1"/>
        <v>1360</v>
      </c>
      <c r="F26" s="21">
        <f>+H26</f>
        <v>1360</v>
      </c>
      <c r="G26" s="21"/>
      <c r="H26" s="21">
        <v>1360</v>
      </c>
      <c r="I26" s="19"/>
      <c r="J26" s="19"/>
    </row>
    <row r="27" spans="1:10" ht="12" customHeight="1">
      <c r="A27" s="18"/>
      <c r="B27" s="18"/>
      <c r="C27" s="18">
        <v>4210</v>
      </c>
      <c r="D27" s="19"/>
      <c r="E27" s="21">
        <f t="shared" si="1"/>
        <v>200</v>
      </c>
      <c r="F27" s="21">
        <v>200</v>
      </c>
      <c r="G27" s="21"/>
      <c r="H27" s="21"/>
      <c r="I27" s="19"/>
      <c r="J27" s="19"/>
    </row>
    <row r="28" spans="1:10" ht="12" customHeight="1">
      <c r="A28" s="18"/>
      <c r="B28" s="18"/>
      <c r="C28" s="18">
        <v>4360</v>
      </c>
      <c r="D28" s="19"/>
      <c r="E28" s="21">
        <f t="shared" si="1"/>
        <v>270</v>
      </c>
      <c r="F28" s="21">
        <v>270</v>
      </c>
      <c r="G28" s="21"/>
      <c r="H28" s="21"/>
      <c r="I28" s="19"/>
      <c r="J28" s="19"/>
    </row>
    <row r="29" spans="1:10" ht="12" customHeight="1">
      <c r="A29" s="18"/>
      <c r="B29" s="18"/>
      <c r="C29" s="18">
        <v>4440</v>
      </c>
      <c r="D29" s="19"/>
      <c r="E29" s="21">
        <f t="shared" si="1"/>
        <v>1940</v>
      </c>
      <c r="F29" s="21">
        <v>1940</v>
      </c>
      <c r="G29" s="21"/>
      <c r="H29" s="21"/>
      <c r="I29" s="19"/>
      <c r="J29" s="19"/>
    </row>
    <row r="30" spans="1:10" ht="12" customHeight="1">
      <c r="A30" s="15">
        <v>751</v>
      </c>
      <c r="B30" s="15">
        <v>75101</v>
      </c>
      <c r="C30" s="15" t="s">
        <v>0</v>
      </c>
      <c r="D30" s="16">
        <f>SUM(D31)</f>
        <v>13119</v>
      </c>
      <c r="E30" s="16">
        <f t="shared" ref="E30:J30" si="2">SUM(E32:E36)</f>
        <v>13119</v>
      </c>
      <c r="F30" s="16">
        <f t="shared" si="2"/>
        <v>13119</v>
      </c>
      <c r="G30" s="16">
        <f t="shared" si="2"/>
        <v>1800</v>
      </c>
      <c r="H30" s="16">
        <f t="shared" si="2"/>
        <v>351.90000000000003</v>
      </c>
      <c r="I30" s="16">
        <f t="shared" si="2"/>
        <v>0</v>
      </c>
      <c r="J30" s="16">
        <f t="shared" si="2"/>
        <v>0</v>
      </c>
    </row>
    <row r="31" spans="1:10" ht="12" customHeight="1">
      <c r="A31" s="18" t="s">
        <v>0</v>
      </c>
      <c r="B31" s="18"/>
      <c r="C31" s="18">
        <v>2010</v>
      </c>
      <c r="D31" s="19">
        <v>13119</v>
      </c>
      <c r="E31" s="19"/>
      <c r="F31" s="19"/>
      <c r="G31" s="19"/>
      <c r="H31" s="19"/>
      <c r="I31" s="19"/>
      <c r="J31" s="19"/>
    </row>
    <row r="32" spans="1:10" ht="12" customHeight="1">
      <c r="A32" s="18"/>
      <c r="B32" s="18"/>
      <c r="C32" s="18">
        <v>4010</v>
      </c>
      <c r="D32" s="19"/>
      <c r="E32" s="21">
        <f t="shared" ref="E32:E52" si="3">+F32+J32</f>
        <v>1800</v>
      </c>
      <c r="F32" s="21">
        <v>1800</v>
      </c>
      <c r="G32" s="19">
        <v>1800</v>
      </c>
      <c r="H32" s="19"/>
      <c r="I32" s="19"/>
      <c r="J32" s="19"/>
    </row>
    <row r="33" spans="1:10" ht="12" customHeight="1">
      <c r="A33" s="18"/>
      <c r="B33" s="18"/>
      <c r="C33" s="18">
        <v>4110</v>
      </c>
      <c r="D33" s="19"/>
      <c r="E33" s="21">
        <f t="shared" si="3"/>
        <v>307.8</v>
      </c>
      <c r="F33" s="21">
        <v>307.8</v>
      </c>
      <c r="G33" s="19"/>
      <c r="H33" s="19">
        <v>307.8</v>
      </c>
      <c r="I33" s="19"/>
      <c r="J33" s="19"/>
    </row>
    <row r="34" spans="1:10" ht="12" customHeight="1">
      <c r="A34" s="22" t="s">
        <v>16</v>
      </c>
      <c r="B34" s="18"/>
      <c r="C34" s="18">
        <v>4120</v>
      </c>
      <c r="D34" s="19"/>
      <c r="E34" s="21">
        <f t="shared" si="3"/>
        <v>44.1</v>
      </c>
      <c r="F34" s="21">
        <v>44.1</v>
      </c>
      <c r="G34" s="19"/>
      <c r="H34" s="19">
        <v>44.1</v>
      </c>
      <c r="I34" s="19"/>
      <c r="J34" s="19"/>
    </row>
    <row r="35" spans="1:10" ht="12" customHeight="1">
      <c r="A35" s="18"/>
      <c r="B35" s="18"/>
      <c r="C35" s="18">
        <v>4210</v>
      </c>
      <c r="D35" s="19"/>
      <c r="E35" s="19">
        <f t="shared" si="3"/>
        <v>10678</v>
      </c>
      <c r="F35" s="19">
        <v>10678</v>
      </c>
      <c r="G35" s="19"/>
      <c r="H35" s="19"/>
      <c r="I35" s="19"/>
      <c r="J35" s="19"/>
    </row>
    <row r="36" spans="1:10" ht="12" customHeight="1">
      <c r="A36" s="18"/>
      <c r="B36" s="18"/>
      <c r="C36" s="18">
        <v>4300</v>
      </c>
      <c r="D36" s="19"/>
      <c r="E36" s="19">
        <f t="shared" si="3"/>
        <v>289.10000000000002</v>
      </c>
      <c r="F36" s="19">
        <v>289.10000000000002</v>
      </c>
      <c r="G36" s="19"/>
      <c r="H36" s="19"/>
      <c r="I36" s="19"/>
      <c r="J36" s="19"/>
    </row>
    <row r="37" spans="1:10" ht="12" customHeight="1">
      <c r="A37" s="23">
        <v>801</v>
      </c>
      <c r="B37" s="23">
        <v>80101</v>
      </c>
      <c r="C37" s="23" t="s">
        <v>0</v>
      </c>
      <c r="D37" s="16">
        <f>SUM(D38:D39)</f>
        <v>33583</v>
      </c>
      <c r="E37" s="16">
        <f>SUM(E38:E40)</f>
        <v>33583</v>
      </c>
      <c r="F37" s="16">
        <f>SUM(F38:F40)</f>
        <v>33583</v>
      </c>
      <c r="G37" s="25"/>
      <c r="H37" s="25"/>
      <c r="I37" s="25"/>
      <c r="J37" s="25"/>
    </row>
    <row r="38" spans="1:10" ht="12" customHeight="1">
      <c r="A38" s="18"/>
      <c r="B38" s="18"/>
      <c r="C38" s="18">
        <v>2010</v>
      </c>
      <c r="D38" s="19">
        <v>33583</v>
      </c>
      <c r="E38" s="19">
        <f>+F38+J38</f>
        <v>0</v>
      </c>
      <c r="F38" s="19">
        <v>0</v>
      </c>
      <c r="G38" s="206"/>
      <c r="H38" s="206"/>
      <c r="I38" s="25"/>
      <c r="J38" s="25"/>
    </row>
    <row r="39" spans="1:10" ht="12" customHeight="1">
      <c r="A39" s="18"/>
      <c r="B39" s="18"/>
      <c r="C39" s="18">
        <v>4210</v>
      </c>
      <c r="D39" s="19"/>
      <c r="E39" s="19">
        <f>+F39+J39</f>
        <v>332.5</v>
      </c>
      <c r="F39" s="19">
        <v>332.5</v>
      </c>
      <c r="G39" s="206"/>
      <c r="H39" s="206"/>
      <c r="I39" s="25"/>
      <c r="J39" s="25"/>
    </row>
    <row r="40" spans="1:10" ht="12" customHeight="1">
      <c r="A40" s="207" t="s">
        <v>0</v>
      </c>
      <c r="B40" s="18"/>
      <c r="C40" s="18">
        <v>4240</v>
      </c>
      <c r="D40" s="19"/>
      <c r="E40" s="19">
        <f>+F40+J40</f>
        <v>33250.5</v>
      </c>
      <c r="F40" s="25">
        <v>33250.5</v>
      </c>
      <c r="G40" s="206"/>
      <c r="H40" s="206"/>
      <c r="I40" s="25"/>
      <c r="J40" s="25"/>
    </row>
    <row r="41" spans="1:10" ht="12" customHeight="1">
      <c r="A41" s="23">
        <v>801</v>
      </c>
      <c r="B41" s="23">
        <v>80110</v>
      </c>
      <c r="C41" s="23" t="s">
        <v>0</v>
      </c>
      <c r="D41" s="16">
        <f>SUM(D42:D43)</f>
        <v>19998</v>
      </c>
      <c r="E41" s="16">
        <f>SUM(E42:E44)</f>
        <v>19998</v>
      </c>
      <c r="F41" s="16">
        <f>SUM(F42:F44)</f>
        <v>19998</v>
      </c>
      <c r="G41" s="206"/>
      <c r="H41" s="206"/>
      <c r="I41" s="25"/>
      <c r="J41" s="25"/>
    </row>
    <row r="42" spans="1:10" ht="12" customHeight="1">
      <c r="A42" s="18"/>
      <c r="B42" s="18"/>
      <c r="C42" s="18">
        <v>2010</v>
      </c>
      <c r="D42" s="19">
        <v>19998</v>
      </c>
      <c r="E42" s="19">
        <f>+F42+J42</f>
        <v>0</v>
      </c>
      <c r="F42" s="19">
        <v>0</v>
      </c>
      <c r="G42" s="206"/>
      <c r="H42" s="206"/>
      <c r="I42" s="25"/>
      <c r="J42" s="25"/>
    </row>
    <row r="43" spans="1:10" ht="12" customHeight="1">
      <c r="A43" s="18"/>
      <c r="B43" s="18"/>
      <c r="C43" s="18">
        <v>4210</v>
      </c>
      <c r="D43" s="19"/>
      <c r="E43" s="19">
        <f>+F43+J43</f>
        <v>198</v>
      </c>
      <c r="F43" s="19">
        <v>198</v>
      </c>
      <c r="G43" s="206"/>
      <c r="H43" s="206"/>
      <c r="I43" s="25"/>
      <c r="J43" s="25"/>
    </row>
    <row r="44" spans="1:10" ht="12" customHeight="1">
      <c r="A44" s="18"/>
      <c r="B44" s="18"/>
      <c r="C44" s="18">
        <v>4240</v>
      </c>
      <c r="D44" s="19"/>
      <c r="E44" s="19">
        <f>+F44+J44</f>
        <v>19800</v>
      </c>
      <c r="F44" s="25">
        <v>19800</v>
      </c>
      <c r="G44" s="206"/>
      <c r="H44" s="206"/>
      <c r="I44" s="25"/>
      <c r="J44" s="25"/>
    </row>
    <row r="45" spans="1:10" ht="12" customHeight="1">
      <c r="A45" s="23">
        <v>801</v>
      </c>
      <c r="B45" s="23">
        <v>80150</v>
      </c>
      <c r="C45" s="23" t="s">
        <v>0</v>
      </c>
      <c r="D45" s="16">
        <f>SUM(D46:D47)</f>
        <v>6412</v>
      </c>
      <c r="E45" s="16">
        <f>SUM(E46:E48)</f>
        <v>6412</v>
      </c>
      <c r="F45" s="16">
        <f>SUM(F46:F48)</f>
        <v>6412</v>
      </c>
      <c r="G45" s="206"/>
      <c r="H45" s="206"/>
      <c r="I45" s="25"/>
      <c r="J45" s="25"/>
    </row>
    <row r="46" spans="1:10" ht="12" customHeight="1">
      <c r="A46" s="18"/>
      <c r="B46" s="18"/>
      <c r="C46" s="18">
        <v>2010</v>
      </c>
      <c r="D46" s="19">
        <v>6412</v>
      </c>
      <c r="E46" s="19">
        <f>+F46+J46</f>
        <v>0</v>
      </c>
      <c r="F46" s="19">
        <v>0</v>
      </c>
      <c r="G46" s="206"/>
      <c r="H46" s="206"/>
      <c r="I46" s="25"/>
      <c r="J46" s="25"/>
    </row>
    <row r="47" spans="1:10" ht="12" customHeight="1">
      <c r="A47" s="18"/>
      <c r="B47" s="18"/>
      <c r="C47" s="18">
        <v>4210</v>
      </c>
      <c r="D47" s="19"/>
      <c r="E47" s="19">
        <f>+F47+J47</f>
        <v>63.43</v>
      </c>
      <c r="F47" s="19">
        <v>63.43</v>
      </c>
      <c r="G47" s="206"/>
      <c r="H47" s="206"/>
      <c r="I47" s="25"/>
      <c r="J47" s="25"/>
    </row>
    <row r="48" spans="1:10" ht="12" customHeight="1">
      <c r="A48" s="18"/>
      <c r="B48" s="18"/>
      <c r="C48" s="18">
        <v>4240</v>
      </c>
      <c r="D48" s="19"/>
      <c r="E48" s="19">
        <f>+F48+J48</f>
        <v>6348.57</v>
      </c>
      <c r="F48" s="25">
        <v>6348.57</v>
      </c>
      <c r="G48" s="206"/>
      <c r="H48" s="206"/>
      <c r="I48" s="25"/>
      <c r="J48" s="25"/>
    </row>
    <row r="49" spans="1:10" ht="12" customHeight="1">
      <c r="A49" s="23">
        <v>851</v>
      </c>
      <c r="B49" s="23">
        <v>85195</v>
      </c>
      <c r="C49" s="18"/>
      <c r="D49" s="16">
        <f>SUM(D50:D51)</f>
        <v>300</v>
      </c>
      <c r="E49" s="24">
        <f t="shared" si="3"/>
        <v>300</v>
      </c>
      <c r="F49" s="16">
        <f>SUM(F50:F52)</f>
        <v>300</v>
      </c>
      <c r="G49" s="25"/>
      <c r="H49" s="25"/>
      <c r="I49" s="25"/>
      <c r="J49" s="25"/>
    </row>
    <row r="50" spans="1:10" ht="12" customHeight="1">
      <c r="A50" s="18"/>
      <c r="B50" s="18"/>
      <c r="C50" s="18">
        <v>2010</v>
      </c>
      <c r="D50" s="19">
        <v>300</v>
      </c>
      <c r="E50" s="20">
        <f t="shared" si="3"/>
        <v>0</v>
      </c>
      <c r="F50" s="19">
        <v>0</v>
      </c>
      <c r="G50" s="25"/>
      <c r="H50" s="25"/>
      <c r="I50" s="25"/>
      <c r="J50" s="25"/>
    </row>
    <row r="51" spans="1:10" ht="12" customHeight="1">
      <c r="A51" s="22" t="s">
        <v>0</v>
      </c>
      <c r="B51" s="18"/>
      <c r="C51" s="18">
        <v>4210</v>
      </c>
      <c r="D51" s="19"/>
      <c r="E51" s="20">
        <f t="shared" si="3"/>
        <v>20</v>
      </c>
      <c r="F51" s="19">
        <v>20</v>
      </c>
      <c r="G51" s="25"/>
      <c r="H51" s="25"/>
      <c r="I51" s="25"/>
      <c r="J51" s="25"/>
    </row>
    <row r="52" spans="1:10" ht="12" customHeight="1">
      <c r="A52" s="26" t="s">
        <v>0</v>
      </c>
      <c r="B52" s="27"/>
      <c r="C52" s="27">
        <v>4300</v>
      </c>
      <c r="D52" s="19"/>
      <c r="E52" s="20">
        <f t="shared" si="3"/>
        <v>280</v>
      </c>
      <c r="F52" s="25">
        <v>280</v>
      </c>
      <c r="G52" s="25"/>
      <c r="H52" s="25"/>
      <c r="I52" s="25"/>
      <c r="J52" s="25"/>
    </row>
    <row r="53" spans="1:10" ht="12" customHeight="1">
      <c r="A53" s="28">
        <v>852</v>
      </c>
      <c r="B53" s="28">
        <v>85211</v>
      </c>
      <c r="C53" s="29"/>
      <c r="D53" s="17">
        <f>SUM(D54)</f>
        <v>2557973</v>
      </c>
      <c r="E53" s="17">
        <f>SUM(E55:E65)</f>
        <v>2557973</v>
      </c>
      <c r="F53" s="17">
        <f>SUM(F55:F65)</f>
        <v>2557973</v>
      </c>
      <c r="G53" s="30">
        <f>SUM(G54:G64)</f>
        <v>25000</v>
      </c>
      <c r="H53" s="30">
        <f>SUM(H54:H64)</f>
        <v>4887</v>
      </c>
      <c r="I53" s="30">
        <f>SUM(I54:I64)</f>
        <v>2506814</v>
      </c>
      <c r="J53" s="31">
        <f>SUM(J55:J56)</f>
        <v>0</v>
      </c>
    </row>
    <row r="54" spans="1:10" ht="12" customHeight="1">
      <c r="A54" s="32"/>
      <c r="B54" s="32"/>
      <c r="C54" s="32">
        <v>2060</v>
      </c>
      <c r="D54" s="33">
        <v>2557973</v>
      </c>
      <c r="E54" s="33"/>
      <c r="F54" s="33"/>
      <c r="G54" s="33"/>
      <c r="H54" s="33"/>
      <c r="I54" s="33"/>
      <c r="J54" s="34"/>
    </row>
    <row r="55" spans="1:10" ht="12" customHeight="1">
      <c r="A55" s="22" t="s">
        <v>0</v>
      </c>
      <c r="B55" s="22"/>
      <c r="C55" s="22">
        <v>3110</v>
      </c>
      <c r="D55" s="20"/>
      <c r="E55" s="20">
        <f t="shared" ref="E55:E65" si="4">+F55+J55</f>
        <v>2506814</v>
      </c>
      <c r="F55" s="20">
        <f>SUM(G55:I55)</f>
        <v>2506814</v>
      </c>
      <c r="G55" s="20"/>
      <c r="H55" s="20"/>
      <c r="I55" s="20">
        <v>2506814</v>
      </c>
      <c r="J55" s="19"/>
    </row>
    <row r="56" spans="1:10" ht="12" customHeight="1">
      <c r="A56" s="22"/>
      <c r="B56" s="22"/>
      <c r="C56" s="22">
        <v>4010</v>
      </c>
      <c r="D56" s="20"/>
      <c r="E56" s="20">
        <f t="shared" si="4"/>
        <v>25000</v>
      </c>
      <c r="F56" s="20">
        <f>SUM(G56:I56)</f>
        <v>25000</v>
      </c>
      <c r="G56" s="20">
        <v>25000</v>
      </c>
      <c r="H56" s="20"/>
      <c r="I56" s="20"/>
      <c r="J56" s="19"/>
    </row>
    <row r="57" spans="1:10" ht="12" customHeight="1">
      <c r="A57" s="22" t="s">
        <v>0</v>
      </c>
      <c r="B57" s="22"/>
      <c r="C57" s="22">
        <v>4110</v>
      </c>
      <c r="D57" s="20"/>
      <c r="E57" s="20">
        <f t="shared" si="4"/>
        <v>4275</v>
      </c>
      <c r="F57" s="20">
        <f>SUM(G57:I57)</f>
        <v>4275</v>
      </c>
      <c r="G57" s="20"/>
      <c r="H57" s="20">
        <v>4275</v>
      </c>
      <c r="I57" s="20">
        <v>0</v>
      </c>
      <c r="J57" s="19"/>
    </row>
    <row r="58" spans="1:10" ht="12" customHeight="1">
      <c r="A58" s="22"/>
      <c r="B58" s="22"/>
      <c r="C58" s="22">
        <v>4120</v>
      </c>
      <c r="D58" s="20"/>
      <c r="E58" s="20">
        <f t="shared" si="4"/>
        <v>612</v>
      </c>
      <c r="F58" s="20">
        <f>SUM(G58:I58)</f>
        <v>612</v>
      </c>
      <c r="G58" s="20"/>
      <c r="H58" s="20">
        <v>612</v>
      </c>
      <c r="I58" s="20"/>
      <c r="J58" s="19"/>
    </row>
    <row r="59" spans="1:10" ht="12" customHeight="1">
      <c r="A59" s="22"/>
      <c r="B59" s="22"/>
      <c r="C59" s="22">
        <v>4140</v>
      </c>
      <c r="D59" s="20"/>
      <c r="E59" s="20">
        <f t="shared" si="4"/>
        <v>300</v>
      </c>
      <c r="F59" s="20">
        <v>300</v>
      </c>
      <c r="G59" s="20"/>
      <c r="H59" s="20"/>
      <c r="I59" s="20"/>
      <c r="J59" s="19"/>
    </row>
    <row r="60" spans="1:10" ht="12" customHeight="1">
      <c r="A60" s="22"/>
      <c r="B60" s="22"/>
      <c r="C60" s="22">
        <v>4210</v>
      </c>
      <c r="D60" s="20"/>
      <c r="E60" s="20">
        <f t="shared" si="4"/>
        <v>10000</v>
      </c>
      <c r="F60" s="20">
        <v>10000</v>
      </c>
      <c r="G60" s="20"/>
      <c r="H60" s="20"/>
      <c r="I60" s="20"/>
      <c r="J60" s="19"/>
    </row>
    <row r="61" spans="1:10" ht="12" customHeight="1">
      <c r="A61" s="22"/>
      <c r="B61" s="22"/>
      <c r="C61" s="22">
        <v>4280</v>
      </c>
      <c r="D61" s="20"/>
      <c r="E61" s="20">
        <f t="shared" si="4"/>
        <v>200</v>
      </c>
      <c r="F61" s="20">
        <v>200</v>
      </c>
      <c r="G61" s="20"/>
      <c r="H61" s="20"/>
      <c r="I61" s="20"/>
      <c r="J61" s="19"/>
    </row>
    <row r="62" spans="1:10" ht="12" customHeight="1">
      <c r="A62" s="22"/>
      <c r="B62" s="22"/>
      <c r="C62" s="22">
        <v>4300</v>
      </c>
      <c r="D62" s="20"/>
      <c r="E62" s="20">
        <f t="shared" si="4"/>
        <v>8072</v>
      </c>
      <c r="F62" s="20">
        <v>8072</v>
      </c>
      <c r="G62" s="20"/>
      <c r="H62" s="20"/>
      <c r="I62" s="20"/>
      <c r="J62" s="19"/>
    </row>
    <row r="63" spans="1:10" ht="12" customHeight="1">
      <c r="A63" s="22"/>
      <c r="B63" s="22"/>
      <c r="C63" s="22">
        <v>4410</v>
      </c>
      <c r="D63" s="20"/>
      <c r="E63" s="20">
        <f t="shared" si="4"/>
        <v>200</v>
      </c>
      <c r="F63" s="20">
        <v>200</v>
      </c>
      <c r="G63" s="20"/>
      <c r="H63" s="20"/>
      <c r="I63" s="20"/>
      <c r="J63" s="19"/>
    </row>
    <row r="64" spans="1:10" ht="12" customHeight="1">
      <c r="A64" s="22" t="s">
        <v>0</v>
      </c>
      <c r="B64" s="22"/>
      <c r="C64" s="22">
        <v>4440</v>
      </c>
      <c r="D64" s="20"/>
      <c r="E64" s="20">
        <f t="shared" si="4"/>
        <v>1412</v>
      </c>
      <c r="F64" s="20">
        <v>1412</v>
      </c>
      <c r="G64" s="20"/>
      <c r="H64" s="20"/>
      <c r="I64" s="20"/>
      <c r="J64" s="19"/>
    </row>
    <row r="65" spans="1:10" ht="12" customHeight="1">
      <c r="A65" s="35"/>
      <c r="B65" s="27"/>
      <c r="C65" s="27">
        <v>4700</v>
      </c>
      <c r="D65" s="19"/>
      <c r="E65" s="20">
        <f t="shared" si="4"/>
        <v>1088</v>
      </c>
      <c r="F65" s="25">
        <v>1088</v>
      </c>
      <c r="G65" s="25"/>
      <c r="H65" s="25"/>
      <c r="I65" s="25"/>
      <c r="J65" s="25"/>
    </row>
    <row r="66" spans="1:10" ht="12" customHeight="1">
      <c r="A66" s="28">
        <v>852</v>
      </c>
      <c r="B66" s="28">
        <v>85212</v>
      </c>
      <c r="C66" s="29"/>
      <c r="D66" s="17">
        <f>SUM(D67)</f>
        <v>2863800</v>
      </c>
      <c r="E66" s="17">
        <f>+F66+J66</f>
        <v>2863800</v>
      </c>
      <c r="F66" s="30">
        <f>SUM(F67:F76)</f>
        <v>2863800</v>
      </c>
      <c r="G66" s="30">
        <f>SUM(G67:G76)</f>
        <v>61675</v>
      </c>
      <c r="H66" s="30">
        <f>SUM(H67:H76)</f>
        <v>11666</v>
      </c>
      <c r="I66" s="30">
        <f>SUM(I67:I76)</f>
        <v>2777886</v>
      </c>
      <c r="J66" s="31">
        <f>SUM(J68:J69)</f>
        <v>0</v>
      </c>
    </row>
    <row r="67" spans="1:10" ht="12" customHeight="1">
      <c r="A67" s="32"/>
      <c r="B67" s="32"/>
      <c r="C67" s="32">
        <v>2010</v>
      </c>
      <c r="D67" s="33">
        <v>2863800</v>
      </c>
      <c r="E67" s="33"/>
      <c r="F67" s="33"/>
      <c r="G67" s="33"/>
      <c r="H67" s="33"/>
      <c r="I67" s="33"/>
      <c r="J67" s="34"/>
    </row>
    <row r="68" spans="1:10" ht="12" customHeight="1">
      <c r="A68" s="22" t="s">
        <v>0</v>
      </c>
      <c r="B68" s="22"/>
      <c r="C68" s="22">
        <v>3110</v>
      </c>
      <c r="D68" s="20"/>
      <c r="E68" s="20">
        <f t="shared" ref="E68:E76" si="5">+F68+J68</f>
        <v>2657886</v>
      </c>
      <c r="F68" s="20">
        <v>2657886</v>
      </c>
      <c r="G68" s="20"/>
      <c r="H68" s="20"/>
      <c r="I68" s="20">
        <v>2657886</v>
      </c>
      <c r="J68" s="19"/>
    </row>
    <row r="69" spans="1:10" ht="12" customHeight="1">
      <c r="A69" s="22"/>
      <c r="B69" s="22"/>
      <c r="C69" s="22">
        <v>4010</v>
      </c>
      <c r="D69" s="20"/>
      <c r="E69" s="20">
        <f t="shared" si="5"/>
        <v>57000</v>
      </c>
      <c r="F69" s="20">
        <v>57000</v>
      </c>
      <c r="G69" s="20">
        <v>57000</v>
      </c>
      <c r="H69" s="20"/>
      <c r="I69" s="20"/>
      <c r="J69" s="19"/>
    </row>
    <row r="70" spans="1:10" ht="12" customHeight="1">
      <c r="A70" s="22"/>
      <c r="B70" s="22"/>
      <c r="C70" s="22">
        <v>4040</v>
      </c>
      <c r="D70" s="20"/>
      <c r="E70" s="20">
        <f t="shared" si="5"/>
        <v>4675</v>
      </c>
      <c r="F70" s="20">
        <v>4675</v>
      </c>
      <c r="G70" s="20">
        <v>4675</v>
      </c>
      <c r="H70" s="20"/>
      <c r="I70" s="20"/>
      <c r="J70" s="19"/>
    </row>
    <row r="71" spans="1:10" ht="12" customHeight="1">
      <c r="A71" s="22" t="s">
        <v>0</v>
      </c>
      <c r="B71" s="22"/>
      <c r="C71" s="22">
        <v>4110</v>
      </c>
      <c r="D71" s="20"/>
      <c r="E71" s="20">
        <f t="shared" si="5"/>
        <v>130546</v>
      </c>
      <c r="F71" s="20">
        <f>SUM(G71:I71)</f>
        <v>130546</v>
      </c>
      <c r="G71" s="20"/>
      <c r="H71" s="20">
        <v>10546</v>
      </c>
      <c r="I71" s="20">
        <v>120000</v>
      </c>
      <c r="J71" s="19"/>
    </row>
    <row r="72" spans="1:10" ht="12" customHeight="1">
      <c r="A72" s="22"/>
      <c r="B72" s="22"/>
      <c r="C72" s="22">
        <v>4120</v>
      </c>
      <c r="D72" s="20"/>
      <c r="E72" s="20">
        <f t="shared" si="5"/>
        <v>1120</v>
      </c>
      <c r="F72" s="20">
        <v>1120</v>
      </c>
      <c r="G72" s="20"/>
      <c r="H72" s="20">
        <v>1120</v>
      </c>
      <c r="I72" s="20"/>
      <c r="J72" s="19"/>
    </row>
    <row r="73" spans="1:10" ht="12" customHeight="1">
      <c r="A73" s="22"/>
      <c r="B73" s="22"/>
      <c r="C73" s="22">
        <v>4210</v>
      </c>
      <c r="D73" s="20"/>
      <c r="E73" s="20">
        <f t="shared" si="5"/>
        <v>500</v>
      </c>
      <c r="F73" s="20">
        <v>500</v>
      </c>
      <c r="G73" s="20"/>
      <c r="H73" s="20"/>
      <c r="I73" s="20"/>
      <c r="J73" s="19"/>
    </row>
    <row r="74" spans="1:10" ht="12" customHeight="1">
      <c r="A74" s="22" t="s">
        <v>17</v>
      </c>
      <c r="B74" s="22"/>
      <c r="C74" s="22">
        <v>4300</v>
      </c>
      <c r="D74" s="20"/>
      <c r="E74" s="20">
        <f t="shared" si="5"/>
        <v>10023</v>
      </c>
      <c r="F74" s="20">
        <v>10023</v>
      </c>
      <c r="G74" s="20"/>
      <c r="H74" s="20"/>
      <c r="I74" s="20"/>
      <c r="J74" s="19"/>
    </row>
    <row r="75" spans="1:10" ht="12" customHeight="1">
      <c r="A75" s="22"/>
      <c r="B75" s="22"/>
      <c r="C75" s="22">
        <v>4360</v>
      </c>
      <c r="D75" s="20"/>
      <c r="E75" s="20">
        <f t="shared" si="5"/>
        <v>550</v>
      </c>
      <c r="F75" s="20">
        <v>550</v>
      </c>
      <c r="G75" s="20"/>
      <c r="H75" s="20"/>
      <c r="I75" s="20"/>
      <c r="J75" s="19"/>
    </row>
    <row r="76" spans="1:10" ht="12" customHeight="1">
      <c r="A76" s="22"/>
      <c r="B76" s="22"/>
      <c r="C76" s="22">
        <v>4440</v>
      </c>
      <c r="D76" s="20"/>
      <c r="E76" s="20">
        <f t="shared" si="5"/>
        <v>1500</v>
      </c>
      <c r="F76" s="20">
        <v>1500</v>
      </c>
      <c r="G76" s="20"/>
      <c r="H76" s="20"/>
      <c r="I76" s="20"/>
      <c r="J76" s="19"/>
    </row>
    <row r="77" spans="1:10" ht="12" customHeight="1">
      <c r="A77" s="23">
        <v>852</v>
      </c>
      <c r="B77" s="23">
        <v>85213</v>
      </c>
      <c r="C77" s="18"/>
      <c r="D77" s="16">
        <f t="shared" ref="D77:J77" si="6">SUM(D78:D79)</f>
        <v>13000</v>
      </c>
      <c r="E77" s="16">
        <f t="shared" si="6"/>
        <v>13000</v>
      </c>
      <c r="F77" s="16">
        <f t="shared" si="6"/>
        <v>13000</v>
      </c>
      <c r="G77" s="16">
        <f t="shared" si="6"/>
        <v>0</v>
      </c>
      <c r="H77" s="16">
        <f t="shared" si="6"/>
        <v>0</v>
      </c>
      <c r="I77" s="16">
        <f t="shared" si="6"/>
        <v>13000</v>
      </c>
      <c r="J77" s="16">
        <f t="shared" si="6"/>
        <v>0</v>
      </c>
    </row>
    <row r="78" spans="1:10" ht="12" customHeight="1">
      <c r="A78" s="18"/>
      <c r="B78" s="18"/>
      <c r="C78" s="18">
        <v>2010</v>
      </c>
      <c r="D78" s="19">
        <v>13000</v>
      </c>
      <c r="E78" s="19">
        <f>+F78+J78</f>
        <v>0</v>
      </c>
      <c r="F78" s="19">
        <v>0</v>
      </c>
      <c r="G78" s="19"/>
      <c r="H78" s="19"/>
      <c r="I78" s="19">
        <v>0</v>
      </c>
      <c r="J78" s="19"/>
    </row>
    <row r="79" spans="1:10" ht="12" customHeight="1">
      <c r="A79" s="18" t="s">
        <v>0</v>
      </c>
      <c r="B79" s="18"/>
      <c r="C79" s="18">
        <v>4130</v>
      </c>
      <c r="D79" s="19"/>
      <c r="E79" s="19">
        <f>+F79+J79</f>
        <v>13000</v>
      </c>
      <c r="F79" s="19">
        <v>13000</v>
      </c>
      <c r="G79" s="19"/>
      <c r="H79" s="19"/>
      <c r="I79" s="19">
        <v>13000</v>
      </c>
      <c r="J79" s="19"/>
    </row>
    <row r="80" spans="1:10" ht="12" customHeight="1">
      <c r="A80" s="15">
        <v>852</v>
      </c>
      <c r="B80" s="15">
        <v>85215</v>
      </c>
      <c r="C80" s="15"/>
      <c r="D80" s="16">
        <f>SUM(D81)</f>
        <v>2086</v>
      </c>
      <c r="E80" s="16">
        <f>+F80+J80</f>
        <v>2086</v>
      </c>
      <c r="F80" s="16">
        <f>SUM(F82:F83)</f>
        <v>2086</v>
      </c>
      <c r="G80" s="16">
        <f>SUM(G82:G83)</f>
        <v>0</v>
      </c>
      <c r="H80" s="19"/>
      <c r="I80" s="36">
        <f>SUM(I81:I82)</f>
        <v>2045.1</v>
      </c>
      <c r="J80" s="19"/>
    </row>
    <row r="81" spans="1:10" ht="12" customHeight="1">
      <c r="A81" s="18"/>
      <c r="B81" s="18"/>
      <c r="C81" s="18">
        <v>2010</v>
      </c>
      <c r="D81" s="19">
        <v>2086</v>
      </c>
      <c r="E81" s="19"/>
      <c r="F81" s="19"/>
      <c r="G81" s="19"/>
      <c r="H81" s="19"/>
      <c r="I81" s="19">
        <v>0</v>
      </c>
      <c r="J81" s="19"/>
    </row>
    <row r="82" spans="1:10" ht="12" customHeight="1">
      <c r="A82" s="22" t="s">
        <v>0</v>
      </c>
      <c r="B82" s="18"/>
      <c r="C82" s="18">
        <v>3110</v>
      </c>
      <c r="D82" s="19"/>
      <c r="E82" s="19">
        <f>+F82+J82</f>
        <v>2045.1</v>
      </c>
      <c r="F82" s="19">
        <v>2045.1</v>
      </c>
      <c r="G82" s="19">
        <v>0</v>
      </c>
      <c r="H82" s="19"/>
      <c r="I82" s="19">
        <v>2045.1</v>
      </c>
      <c r="J82" s="19"/>
    </row>
    <row r="83" spans="1:10" ht="12" customHeight="1">
      <c r="A83" s="37" t="s">
        <v>0</v>
      </c>
      <c r="B83" s="37"/>
      <c r="C83" s="37">
        <v>4300</v>
      </c>
      <c r="D83" s="38"/>
      <c r="E83" s="38">
        <f>+F83+J83</f>
        <v>40.9</v>
      </c>
      <c r="F83" s="38">
        <v>40.9</v>
      </c>
      <c r="G83" s="38"/>
      <c r="H83" s="19"/>
      <c r="I83" s="19"/>
      <c r="J83" s="19"/>
    </row>
    <row r="84" spans="1:10" ht="12" customHeight="1">
      <c r="A84" s="15">
        <v>852</v>
      </c>
      <c r="B84" s="15">
        <v>85219</v>
      </c>
      <c r="C84" s="15"/>
      <c r="D84" s="16">
        <f>SUM(D85)</f>
        <v>5634</v>
      </c>
      <c r="E84" s="16">
        <f>+F84+J84</f>
        <v>5634</v>
      </c>
      <c r="F84" s="16">
        <f>SUM(F86:F87)</f>
        <v>5634</v>
      </c>
      <c r="G84" s="16">
        <f>SUM(G86:G87)</f>
        <v>0</v>
      </c>
      <c r="H84" s="19"/>
      <c r="I84" s="36">
        <f>SUM(I85:I86)</f>
        <v>5550</v>
      </c>
      <c r="J84" s="19"/>
    </row>
    <row r="85" spans="1:10" ht="12" customHeight="1">
      <c r="A85" s="18"/>
      <c r="B85" s="18"/>
      <c r="C85" s="18">
        <v>2010</v>
      </c>
      <c r="D85" s="19">
        <v>5634</v>
      </c>
      <c r="E85" s="19"/>
      <c r="F85" s="19"/>
      <c r="G85" s="19"/>
      <c r="H85" s="19"/>
      <c r="I85" s="19">
        <v>0</v>
      </c>
      <c r="J85" s="19"/>
    </row>
    <row r="86" spans="1:10" ht="12" customHeight="1">
      <c r="A86" s="22" t="s">
        <v>0</v>
      </c>
      <c r="B86" s="18"/>
      <c r="C86" s="18">
        <v>3110</v>
      </c>
      <c r="D86" s="19"/>
      <c r="E86" s="19">
        <f>+F86+J86</f>
        <v>5550</v>
      </c>
      <c r="F86" s="19">
        <v>5550</v>
      </c>
      <c r="G86" s="19">
        <v>0</v>
      </c>
      <c r="H86" s="19"/>
      <c r="I86" s="19">
        <v>5550</v>
      </c>
      <c r="J86" s="19"/>
    </row>
    <row r="87" spans="1:10" ht="12" customHeight="1">
      <c r="A87" s="37" t="s">
        <v>0</v>
      </c>
      <c r="B87" s="37"/>
      <c r="C87" s="37">
        <v>4210</v>
      </c>
      <c r="D87" s="38"/>
      <c r="E87" s="38">
        <f>+F87+J87</f>
        <v>84</v>
      </c>
      <c r="F87" s="38">
        <v>84</v>
      </c>
      <c r="G87" s="38"/>
      <c r="H87" s="19"/>
      <c r="I87" s="19"/>
      <c r="J87" s="19"/>
    </row>
    <row r="88" spans="1:10" ht="12" customHeight="1">
      <c r="A88" s="15">
        <v>852</v>
      </c>
      <c r="B88" s="15">
        <v>85228</v>
      </c>
      <c r="C88" s="15"/>
      <c r="D88" s="16">
        <f>SUM(D89)</f>
        <v>21715</v>
      </c>
      <c r="E88" s="16">
        <f>+F88+J88</f>
        <v>21715</v>
      </c>
      <c r="F88" s="16">
        <f>SUM(F90:F91)</f>
        <v>21715</v>
      </c>
      <c r="G88" s="16">
        <f>SUM(G90:G91)</f>
        <v>11250</v>
      </c>
      <c r="H88" s="16">
        <f>SUM(H90:H91)</f>
        <v>0</v>
      </c>
      <c r="I88" s="16">
        <f>SUM(I90:I91)</f>
        <v>0</v>
      </c>
      <c r="J88" s="16">
        <f>SUM(J90:J91)</f>
        <v>0</v>
      </c>
    </row>
    <row r="89" spans="1:10" ht="12" customHeight="1">
      <c r="A89" s="18"/>
      <c r="B89" s="18"/>
      <c r="C89" s="18">
        <v>2010</v>
      </c>
      <c r="D89" s="19">
        <v>21715</v>
      </c>
      <c r="E89" s="19"/>
      <c r="F89" s="19"/>
      <c r="G89" s="19"/>
      <c r="H89" s="19"/>
      <c r="I89" s="19"/>
      <c r="J89" s="19"/>
    </row>
    <row r="90" spans="1:10" ht="12" customHeight="1">
      <c r="A90" s="22" t="s">
        <v>0</v>
      </c>
      <c r="B90" s="18"/>
      <c r="C90" s="18">
        <v>4170</v>
      </c>
      <c r="D90" s="19"/>
      <c r="E90" s="20">
        <f>+F90+J90</f>
        <v>11250</v>
      </c>
      <c r="F90" s="20">
        <v>11250</v>
      </c>
      <c r="G90" s="20">
        <v>11250</v>
      </c>
      <c r="H90" s="19"/>
      <c r="I90" s="19"/>
      <c r="J90" s="19"/>
    </row>
    <row r="91" spans="1:10" ht="12" customHeight="1">
      <c r="A91" s="37" t="s">
        <v>0</v>
      </c>
      <c r="B91" s="37"/>
      <c r="C91" s="37">
        <v>4300</v>
      </c>
      <c r="D91" s="38"/>
      <c r="E91" s="208">
        <f>+F91+J91</f>
        <v>10465</v>
      </c>
      <c r="F91" s="208">
        <v>10465</v>
      </c>
      <c r="G91" s="208"/>
      <c r="H91" s="38"/>
      <c r="I91" s="38"/>
      <c r="J91" s="38"/>
    </row>
    <row r="92" spans="1:10" ht="12" customHeight="1">
      <c r="A92" s="15">
        <v>852</v>
      </c>
      <c r="B92" s="15">
        <v>85295</v>
      </c>
      <c r="C92" s="15"/>
      <c r="D92" s="16">
        <f>SUM(D93)</f>
        <v>299.62</v>
      </c>
      <c r="E92" s="16">
        <f>SUM(E94:E96)</f>
        <v>299.62</v>
      </c>
      <c r="F92" s="16">
        <f>SUM(F94:F96)</f>
        <v>299.62</v>
      </c>
      <c r="G92" s="16">
        <f t="shared" ref="G92:H92" si="7">SUM(G94:G96)</f>
        <v>250.62</v>
      </c>
      <c r="H92" s="16">
        <f t="shared" si="7"/>
        <v>49</v>
      </c>
      <c r="I92" s="16">
        <f>SUM(I94:I95)</f>
        <v>0</v>
      </c>
      <c r="J92" s="16">
        <f>SUM(J94:J95)</f>
        <v>0</v>
      </c>
    </row>
    <row r="93" spans="1:10" ht="12" customHeight="1">
      <c r="A93" s="18"/>
      <c r="B93" s="18"/>
      <c r="C93" s="18">
        <v>2010</v>
      </c>
      <c r="D93" s="19">
        <v>299.62</v>
      </c>
      <c r="E93" s="19"/>
      <c r="F93" s="19"/>
      <c r="G93" s="19"/>
      <c r="H93" s="19"/>
      <c r="I93" s="19"/>
      <c r="J93" s="19"/>
    </row>
    <row r="94" spans="1:10" ht="12" customHeight="1">
      <c r="A94" s="22" t="s">
        <v>0</v>
      </c>
      <c r="B94" s="18"/>
      <c r="C94" s="18">
        <v>4010</v>
      </c>
      <c r="D94" s="19"/>
      <c r="E94" s="19">
        <f>+F94+J94</f>
        <v>250.62</v>
      </c>
      <c r="F94" s="19">
        <v>250.62</v>
      </c>
      <c r="G94" s="19">
        <v>250.62</v>
      </c>
      <c r="H94" s="19"/>
      <c r="I94" s="19"/>
      <c r="J94" s="19"/>
    </row>
    <row r="95" spans="1:10" ht="12" customHeight="1">
      <c r="A95" s="18" t="s">
        <v>0</v>
      </c>
      <c r="B95" s="18"/>
      <c r="C95" s="18">
        <v>4110</v>
      </c>
      <c r="D95" s="19"/>
      <c r="E95" s="19">
        <f>+F95+J95</f>
        <v>42.86</v>
      </c>
      <c r="F95" s="19">
        <v>42.86</v>
      </c>
      <c r="G95" s="19"/>
      <c r="H95" s="19">
        <v>42.86</v>
      </c>
      <c r="I95" s="19"/>
      <c r="J95" s="19"/>
    </row>
    <row r="96" spans="1:10" ht="14.25" customHeight="1">
      <c r="A96" s="22" t="s">
        <v>18</v>
      </c>
      <c r="B96" s="18"/>
      <c r="C96" s="18">
        <v>4120</v>
      </c>
      <c r="D96" s="19"/>
      <c r="E96" s="19">
        <f>+F96+J96</f>
        <v>6.14</v>
      </c>
      <c r="F96" s="19">
        <v>6.14</v>
      </c>
      <c r="G96" s="19"/>
      <c r="H96" s="19">
        <v>6.14</v>
      </c>
      <c r="I96" s="19"/>
      <c r="J96" s="19"/>
    </row>
    <row r="97" spans="1:10" ht="13.5" customHeight="1" thickBot="1">
      <c r="A97" s="39"/>
      <c r="B97" s="40" t="s">
        <v>19</v>
      </c>
      <c r="C97" s="41"/>
      <c r="D97" s="42">
        <f>+D13+D21+D30+D49+D53+D66+D77+D80+D84+D88+D92+D37+D41+D45</f>
        <v>6207371.8300000001</v>
      </c>
      <c r="E97" s="42">
        <f t="shared" ref="E97:I97" si="8">+E13+E21+E30+E49+E53+E66+E77+E80+E84+E88+E92+E37+E41+E45</f>
        <v>6207371.8300000001</v>
      </c>
      <c r="F97" s="42">
        <f t="shared" si="8"/>
        <v>6207371.8300000001</v>
      </c>
      <c r="G97" s="42">
        <f t="shared" si="8"/>
        <v>166495.62</v>
      </c>
      <c r="H97" s="42">
        <f t="shared" si="8"/>
        <v>29818.1</v>
      </c>
      <c r="I97" s="42">
        <f t="shared" si="8"/>
        <v>5305295.0999999996</v>
      </c>
      <c r="J97" s="42">
        <f>+J13+J21+J30+J49+J53+J66+J77+J80+J84+J88</f>
        <v>0</v>
      </c>
    </row>
    <row r="131" spans="5:12" s="5" customFormat="1" ht="14.25">
      <c r="E131" s="43" t="s">
        <v>0</v>
      </c>
      <c r="F131" s="5" t="s">
        <v>0</v>
      </c>
      <c r="H131" s="5" t="s">
        <v>0</v>
      </c>
      <c r="J131" s="7"/>
      <c r="K131" s="7"/>
      <c r="L131" s="7"/>
    </row>
  </sheetData>
  <mergeCells count="10"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fitToHeight="0" orientation="landscape" horizontalDpi="4294967294" vertic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workbookViewId="0">
      <selection activeCell="F27" sqref="F27"/>
    </sheetView>
  </sheetViews>
  <sheetFormatPr defaultRowHeight="12.75"/>
  <cols>
    <col min="1" max="1" width="4.7109375" style="44" customWidth="1"/>
    <col min="2" max="2" width="33.85546875" style="44" customWidth="1"/>
    <col min="3" max="3" width="6.85546875" style="44" customWidth="1"/>
    <col min="4" max="4" width="9" style="44" customWidth="1"/>
    <col min="5" max="5" width="10.28515625" style="44" customWidth="1"/>
    <col min="6" max="6" width="12.28515625" style="44" customWidth="1"/>
    <col min="7" max="7" width="10.85546875" style="44" customWidth="1"/>
    <col min="8" max="8" width="10.7109375" style="44" customWidth="1"/>
    <col min="9" max="9" width="11.7109375" style="44" customWidth="1"/>
    <col min="10" max="10" width="13.5703125" style="44" customWidth="1"/>
    <col min="11" max="11" width="9" style="44" customWidth="1"/>
    <col min="12" max="12" width="11.140625" style="44" customWidth="1"/>
    <col min="13" max="13" width="10.5703125" style="44" customWidth="1"/>
    <col min="14" max="14" width="9.140625" style="44"/>
    <col min="15" max="15" width="30" style="44" customWidth="1"/>
    <col min="16" max="16" width="13.85546875" style="44" customWidth="1"/>
    <col min="17" max="17" width="9.140625" style="44"/>
    <col min="18" max="18" width="12.5703125" style="44" customWidth="1"/>
    <col min="19" max="19" width="15.28515625" style="44" customWidth="1"/>
    <col min="20" max="20" width="9.140625" style="44"/>
    <col min="21" max="21" width="11.85546875" style="44" customWidth="1"/>
    <col min="22" max="22" width="14.140625" style="44" customWidth="1"/>
    <col min="23" max="16384" width="9.140625" style="44"/>
  </cols>
  <sheetData>
    <row r="1" spans="1:21">
      <c r="G1" s="45" t="s">
        <v>20</v>
      </c>
      <c r="L1" s="45"/>
      <c r="U1" s="45" t="s">
        <v>0</v>
      </c>
    </row>
    <row r="2" spans="1:21">
      <c r="G2" s="2" t="s">
        <v>134</v>
      </c>
      <c r="L2" s="45"/>
      <c r="U2" s="46" t="s">
        <v>0</v>
      </c>
    </row>
    <row r="3" spans="1:21">
      <c r="G3" s="2" t="s">
        <v>21</v>
      </c>
      <c r="L3" s="45"/>
      <c r="U3" s="46" t="s">
        <v>0</v>
      </c>
    </row>
    <row r="4" spans="1:21">
      <c r="G4" s="2" t="s">
        <v>135</v>
      </c>
      <c r="L4" s="45"/>
      <c r="U4" s="47" t="s">
        <v>0</v>
      </c>
    </row>
    <row r="5" spans="1:21" ht="15">
      <c r="G5" s="48" t="s">
        <v>22</v>
      </c>
      <c r="L5" s="45"/>
      <c r="U5" s="46" t="s">
        <v>0</v>
      </c>
    </row>
    <row r="6" spans="1:21">
      <c r="K6" s="10" t="s">
        <v>0</v>
      </c>
      <c r="L6" s="45"/>
      <c r="U6" s="46" t="s">
        <v>0</v>
      </c>
    </row>
    <row r="7" spans="1:21">
      <c r="K7" s="11" t="s">
        <v>0</v>
      </c>
      <c r="U7" s="11" t="s">
        <v>0</v>
      </c>
    </row>
    <row r="8" spans="1:21">
      <c r="K8" s="11" t="s">
        <v>0</v>
      </c>
      <c r="U8" s="11" t="s">
        <v>0</v>
      </c>
    </row>
    <row r="9" spans="1:21" ht="16.5">
      <c r="A9" s="283" t="s">
        <v>23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</row>
    <row r="10" spans="1:21" ht="16.5">
      <c r="A10" s="283" t="s">
        <v>24</v>
      </c>
      <c r="B10" s="283"/>
      <c r="C10" s="283"/>
      <c r="D10" s="283"/>
      <c r="E10" s="283"/>
      <c r="F10" s="283"/>
      <c r="G10" s="283"/>
      <c r="H10" s="283"/>
      <c r="I10" s="283"/>
      <c r="J10" s="283"/>
      <c r="K10" s="283"/>
      <c r="L10" s="283"/>
    </row>
    <row r="11" spans="1:21" ht="6" customHeight="1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</row>
    <row r="12" spans="1:21">
      <c r="A12" s="3"/>
      <c r="B12" s="3"/>
      <c r="C12" s="3"/>
      <c r="D12" s="3"/>
      <c r="E12" s="3"/>
      <c r="F12" s="50" t="s">
        <v>0</v>
      </c>
      <c r="G12" s="3"/>
      <c r="H12" s="3"/>
      <c r="I12" s="3"/>
      <c r="J12" s="3"/>
      <c r="K12" s="3" t="s">
        <v>25</v>
      </c>
      <c r="L12" s="6"/>
    </row>
    <row r="13" spans="1:21" ht="12.75" customHeight="1">
      <c r="A13" s="284" t="s">
        <v>26</v>
      </c>
      <c r="B13" s="284" t="s">
        <v>27</v>
      </c>
      <c r="C13" s="275" t="s">
        <v>28</v>
      </c>
      <c r="D13" s="285" t="s">
        <v>29</v>
      </c>
      <c r="E13" s="272" t="s">
        <v>30</v>
      </c>
      <c r="F13" s="288" t="s">
        <v>31</v>
      </c>
      <c r="G13" s="289"/>
      <c r="H13" s="289"/>
      <c r="I13" s="290"/>
      <c r="J13" s="288" t="s">
        <v>32</v>
      </c>
      <c r="K13" s="289"/>
      <c r="L13" s="291"/>
      <c r="M13" s="272" t="s">
        <v>33</v>
      </c>
      <c r="N13" s="275" t="s">
        <v>34</v>
      </c>
    </row>
    <row r="14" spans="1:21" ht="12.75" customHeight="1">
      <c r="A14" s="284"/>
      <c r="B14" s="284"/>
      <c r="C14" s="276"/>
      <c r="D14" s="286"/>
      <c r="E14" s="273"/>
      <c r="F14" s="278" t="s">
        <v>35</v>
      </c>
      <c r="G14" s="279" t="s">
        <v>10</v>
      </c>
      <c r="H14" s="280"/>
      <c r="I14" s="281"/>
      <c r="J14" s="278" t="s">
        <v>35</v>
      </c>
      <c r="K14" s="279" t="s">
        <v>10</v>
      </c>
      <c r="L14" s="281"/>
      <c r="M14" s="273"/>
      <c r="N14" s="276"/>
    </row>
    <row r="15" spans="1:21" ht="12.75" customHeight="1">
      <c r="A15" s="284"/>
      <c r="B15" s="284"/>
      <c r="C15" s="276"/>
      <c r="D15" s="286"/>
      <c r="E15" s="273"/>
      <c r="F15" s="278"/>
      <c r="G15" s="272" t="s">
        <v>36</v>
      </c>
      <c r="H15" s="279" t="s">
        <v>10</v>
      </c>
      <c r="I15" s="281"/>
      <c r="J15" s="278"/>
      <c r="K15" s="272" t="s">
        <v>37</v>
      </c>
      <c r="L15" s="272" t="s">
        <v>38</v>
      </c>
      <c r="M15" s="273"/>
      <c r="N15" s="276"/>
    </row>
    <row r="16" spans="1:21" ht="48.75" customHeight="1">
      <c r="A16" s="284"/>
      <c r="B16" s="284"/>
      <c r="C16" s="277"/>
      <c r="D16" s="287"/>
      <c r="E16" s="274"/>
      <c r="F16" s="278"/>
      <c r="G16" s="274"/>
      <c r="H16" s="51" t="s">
        <v>39</v>
      </c>
      <c r="I16" s="51" t="s">
        <v>38</v>
      </c>
      <c r="J16" s="278"/>
      <c r="K16" s="274"/>
      <c r="L16" s="282"/>
      <c r="M16" s="274"/>
      <c r="N16" s="277"/>
    </row>
    <row r="17" spans="1:14">
      <c r="A17" s="52" t="s">
        <v>40</v>
      </c>
      <c r="B17" s="53" t="s">
        <v>41</v>
      </c>
      <c r="C17" s="54"/>
      <c r="D17" s="54"/>
      <c r="E17" s="55">
        <f t="shared" ref="E17:J17" si="0">SUM(E19)</f>
        <v>110000</v>
      </c>
      <c r="F17" s="55">
        <f t="shared" si="0"/>
        <v>4599800</v>
      </c>
      <c r="G17" s="55">
        <f t="shared" si="0"/>
        <v>570000</v>
      </c>
      <c r="H17" s="55">
        <f t="shared" si="0"/>
        <v>135000</v>
      </c>
      <c r="I17" s="55">
        <f t="shared" si="0"/>
        <v>465000</v>
      </c>
      <c r="J17" s="55">
        <f t="shared" si="0"/>
        <v>4609800</v>
      </c>
      <c r="K17" s="55"/>
      <c r="L17" s="55">
        <f>SUM(L19)</f>
        <v>495000</v>
      </c>
      <c r="M17" s="55">
        <f>SUM(M19)</f>
        <v>100000</v>
      </c>
      <c r="N17" s="55">
        <f>SUM(N19)</f>
        <v>10000</v>
      </c>
    </row>
    <row r="18" spans="1:14">
      <c r="A18" s="56"/>
      <c r="B18" s="57" t="s">
        <v>8</v>
      </c>
      <c r="C18" s="58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</row>
    <row r="19" spans="1:14">
      <c r="A19" s="60"/>
      <c r="B19" s="61" t="s">
        <v>42</v>
      </c>
      <c r="C19" s="62">
        <v>900</v>
      </c>
      <c r="D19" s="62">
        <v>90017</v>
      </c>
      <c r="E19" s="63">
        <v>110000</v>
      </c>
      <c r="F19" s="63">
        <v>4599800</v>
      </c>
      <c r="G19" s="63">
        <v>570000</v>
      </c>
      <c r="H19" s="63">
        <v>135000</v>
      </c>
      <c r="I19" s="63">
        <v>465000</v>
      </c>
      <c r="J19" s="63">
        <v>4609800</v>
      </c>
      <c r="K19" s="63"/>
      <c r="L19" s="63">
        <v>495000</v>
      </c>
      <c r="M19" s="63">
        <f>+E19+F19-J19</f>
        <v>100000</v>
      </c>
      <c r="N19" s="63">
        <v>10000</v>
      </c>
    </row>
    <row r="20" spans="1:14" ht="24">
      <c r="A20" s="265" t="s">
        <v>43</v>
      </c>
      <c r="B20" s="64" t="s">
        <v>44</v>
      </c>
      <c r="C20" s="65"/>
      <c r="D20" s="65"/>
      <c r="E20" s="66">
        <f>SUM(E22:E33)</f>
        <v>800</v>
      </c>
      <c r="F20" s="66">
        <f>SUM(F22:F33)</f>
        <v>437000</v>
      </c>
      <c r="G20" s="66">
        <f>SUM(G22:G32)</f>
        <v>0</v>
      </c>
      <c r="H20" s="67" t="s">
        <v>45</v>
      </c>
      <c r="I20" s="67" t="s">
        <v>45</v>
      </c>
      <c r="J20" s="66">
        <f>SUM(J22:J33)</f>
        <v>437000</v>
      </c>
      <c r="K20" s="68"/>
      <c r="L20" s="69"/>
      <c r="M20" s="66">
        <f>SUM(M22:M33)</f>
        <v>800</v>
      </c>
      <c r="N20" s="64"/>
    </row>
    <row r="21" spans="1:14">
      <c r="A21" s="266"/>
      <c r="B21" s="57" t="s">
        <v>8</v>
      </c>
      <c r="C21" s="70"/>
      <c r="D21" s="70"/>
      <c r="E21" s="71"/>
      <c r="F21" s="72"/>
      <c r="G21" s="73"/>
      <c r="H21" s="73"/>
      <c r="I21" s="73"/>
      <c r="J21" s="72"/>
      <c r="K21" s="59"/>
      <c r="L21" s="74"/>
      <c r="M21" s="57"/>
      <c r="N21" s="57"/>
    </row>
    <row r="22" spans="1:14">
      <c r="A22" s="266"/>
      <c r="B22" s="268" t="s">
        <v>46</v>
      </c>
      <c r="C22" s="75">
        <v>801</v>
      </c>
      <c r="D22" s="75">
        <v>80101</v>
      </c>
      <c r="E22" s="76"/>
      <c r="F22" s="72">
        <v>28000</v>
      </c>
      <c r="G22" s="73"/>
      <c r="H22" s="73" t="s">
        <v>45</v>
      </c>
      <c r="I22" s="73" t="s">
        <v>45</v>
      </c>
      <c r="J22" s="72">
        <v>28000</v>
      </c>
      <c r="K22" s="59"/>
      <c r="L22" s="74"/>
      <c r="M22" s="63">
        <f t="shared" ref="M22:M33" si="1">+E22+F22-J22</f>
        <v>0</v>
      </c>
      <c r="N22" s="77"/>
    </row>
    <row r="23" spans="1:14">
      <c r="A23" s="266"/>
      <c r="B23" s="269"/>
      <c r="C23" s="75">
        <v>801</v>
      </c>
      <c r="D23" s="75">
        <v>80148</v>
      </c>
      <c r="E23" s="76">
        <v>200</v>
      </c>
      <c r="F23" s="72">
        <v>75000</v>
      </c>
      <c r="G23" s="73"/>
      <c r="H23" s="73" t="s">
        <v>45</v>
      </c>
      <c r="I23" s="73" t="s">
        <v>45</v>
      </c>
      <c r="J23" s="72">
        <v>75000</v>
      </c>
      <c r="K23" s="59"/>
      <c r="L23" s="74"/>
      <c r="M23" s="63">
        <f t="shared" si="1"/>
        <v>200</v>
      </c>
      <c r="N23" s="77"/>
    </row>
    <row r="24" spans="1:14">
      <c r="A24" s="266"/>
      <c r="B24" s="268" t="s">
        <v>47</v>
      </c>
      <c r="C24" s="75">
        <v>801</v>
      </c>
      <c r="D24" s="75">
        <v>80101</v>
      </c>
      <c r="E24" s="76"/>
      <c r="F24" s="72">
        <v>30000</v>
      </c>
      <c r="G24" s="73"/>
      <c r="H24" s="73" t="s">
        <v>45</v>
      </c>
      <c r="I24" s="73" t="s">
        <v>45</v>
      </c>
      <c r="J24" s="72">
        <v>30000</v>
      </c>
      <c r="K24" s="59"/>
      <c r="L24" s="74"/>
      <c r="M24" s="63">
        <f t="shared" si="1"/>
        <v>0</v>
      </c>
      <c r="N24" s="77"/>
    </row>
    <row r="25" spans="1:14" ht="20.25" customHeight="1">
      <c r="A25" s="266"/>
      <c r="B25" s="269"/>
      <c r="C25" s="75">
        <v>801</v>
      </c>
      <c r="D25" s="75">
        <v>80148</v>
      </c>
      <c r="E25" s="76">
        <v>200</v>
      </c>
      <c r="F25" s="72">
        <v>66000</v>
      </c>
      <c r="G25" s="73"/>
      <c r="H25" s="73" t="s">
        <v>45</v>
      </c>
      <c r="I25" s="73" t="s">
        <v>45</v>
      </c>
      <c r="J25" s="72">
        <v>66000</v>
      </c>
      <c r="K25" s="59"/>
      <c r="L25" s="74"/>
      <c r="M25" s="63">
        <f t="shared" si="1"/>
        <v>200</v>
      </c>
      <c r="N25" s="77"/>
    </row>
    <row r="26" spans="1:14">
      <c r="A26" s="266"/>
      <c r="B26" s="268" t="s">
        <v>48</v>
      </c>
      <c r="C26" s="75">
        <v>801</v>
      </c>
      <c r="D26" s="75">
        <v>80101</v>
      </c>
      <c r="E26" s="76"/>
      <c r="F26" s="72">
        <v>42000</v>
      </c>
      <c r="G26" s="73"/>
      <c r="H26" s="73" t="s">
        <v>45</v>
      </c>
      <c r="I26" s="73" t="s">
        <v>45</v>
      </c>
      <c r="J26" s="72">
        <v>42000</v>
      </c>
      <c r="K26" s="59"/>
      <c r="L26" s="74"/>
      <c r="M26" s="63">
        <f t="shared" si="1"/>
        <v>0</v>
      </c>
      <c r="N26" s="77"/>
    </row>
    <row r="27" spans="1:14">
      <c r="A27" s="266"/>
      <c r="B27" s="269"/>
      <c r="C27" s="75">
        <v>801</v>
      </c>
      <c r="D27" s="75">
        <v>80148</v>
      </c>
      <c r="E27" s="76">
        <v>100</v>
      </c>
      <c r="F27" s="72">
        <v>90000</v>
      </c>
      <c r="G27" s="73"/>
      <c r="H27" s="73" t="s">
        <v>45</v>
      </c>
      <c r="I27" s="73" t="s">
        <v>45</v>
      </c>
      <c r="J27" s="72">
        <v>90000</v>
      </c>
      <c r="K27" s="59"/>
      <c r="L27" s="74"/>
      <c r="M27" s="63">
        <f t="shared" si="1"/>
        <v>100</v>
      </c>
      <c r="N27" s="77"/>
    </row>
    <row r="28" spans="1:14">
      <c r="A28" s="266"/>
      <c r="B28" s="268" t="s">
        <v>49</v>
      </c>
      <c r="C28" s="75">
        <v>801</v>
      </c>
      <c r="D28" s="75">
        <v>80101</v>
      </c>
      <c r="E28" s="76"/>
      <c r="F28" s="72">
        <v>10000</v>
      </c>
      <c r="G28" s="73"/>
      <c r="H28" s="73" t="s">
        <v>45</v>
      </c>
      <c r="I28" s="73" t="s">
        <v>45</v>
      </c>
      <c r="J28" s="72">
        <v>10000</v>
      </c>
      <c r="K28" s="59"/>
      <c r="L28" s="74"/>
      <c r="M28" s="63">
        <f t="shared" si="1"/>
        <v>0</v>
      </c>
      <c r="N28" s="77"/>
    </row>
    <row r="29" spans="1:14">
      <c r="A29" s="266"/>
      <c r="B29" s="269"/>
      <c r="C29" s="75">
        <v>801</v>
      </c>
      <c r="D29" s="75">
        <v>80148</v>
      </c>
      <c r="E29" s="76">
        <v>100</v>
      </c>
      <c r="F29" s="72">
        <v>40000</v>
      </c>
      <c r="G29" s="73"/>
      <c r="H29" s="73" t="s">
        <v>45</v>
      </c>
      <c r="I29" s="73" t="s">
        <v>45</v>
      </c>
      <c r="J29" s="72">
        <v>40000</v>
      </c>
      <c r="K29" s="59"/>
      <c r="L29" s="74"/>
      <c r="M29" s="63">
        <f t="shared" si="1"/>
        <v>100</v>
      </c>
      <c r="N29" s="77"/>
    </row>
    <row r="30" spans="1:14">
      <c r="A30" s="266"/>
      <c r="B30" s="268" t="s">
        <v>50</v>
      </c>
      <c r="C30" s="75">
        <v>801</v>
      </c>
      <c r="D30" s="75">
        <v>80101</v>
      </c>
      <c r="E30" s="76"/>
      <c r="F30" s="72">
        <v>8000</v>
      </c>
      <c r="G30" s="73"/>
      <c r="H30" s="73" t="s">
        <v>45</v>
      </c>
      <c r="I30" s="73" t="s">
        <v>45</v>
      </c>
      <c r="J30" s="72">
        <v>8000</v>
      </c>
      <c r="K30" s="59"/>
      <c r="L30" s="74"/>
      <c r="M30" s="63">
        <f t="shared" si="1"/>
        <v>0</v>
      </c>
      <c r="N30" s="77"/>
    </row>
    <row r="31" spans="1:14">
      <c r="A31" s="266"/>
      <c r="B31" s="269"/>
      <c r="C31" s="75">
        <v>801</v>
      </c>
      <c r="D31" s="75">
        <v>80148</v>
      </c>
      <c r="E31" s="78">
        <v>100</v>
      </c>
      <c r="F31" s="79">
        <v>28000</v>
      </c>
      <c r="G31" s="80"/>
      <c r="H31" s="73" t="s">
        <v>45</v>
      </c>
      <c r="I31" s="73" t="s">
        <v>45</v>
      </c>
      <c r="J31" s="79">
        <v>28000</v>
      </c>
      <c r="K31" s="81"/>
      <c r="L31" s="82"/>
      <c r="M31" s="63">
        <f t="shared" si="1"/>
        <v>100</v>
      </c>
      <c r="N31" s="83"/>
    </row>
    <row r="32" spans="1:14">
      <c r="A32" s="266"/>
      <c r="B32" s="270" t="s">
        <v>51</v>
      </c>
      <c r="C32" s="84">
        <v>801</v>
      </c>
      <c r="D32" s="84">
        <v>80101</v>
      </c>
      <c r="E32" s="78"/>
      <c r="F32" s="79">
        <v>4000</v>
      </c>
      <c r="G32" s="80"/>
      <c r="H32" s="73" t="s">
        <v>45</v>
      </c>
      <c r="I32" s="73" t="s">
        <v>45</v>
      </c>
      <c r="J32" s="79">
        <v>4000</v>
      </c>
      <c r="K32" s="81"/>
      <c r="L32" s="82"/>
      <c r="M32" s="63">
        <f t="shared" si="1"/>
        <v>0</v>
      </c>
      <c r="N32" s="83"/>
    </row>
    <row r="33" spans="1:14" ht="13.5" thickBot="1">
      <c r="A33" s="267"/>
      <c r="B33" s="271"/>
      <c r="C33" s="84">
        <v>801</v>
      </c>
      <c r="D33" s="84">
        <v>80148</v>
      </c>
      <c r="E33" s="78">
        <v>100</v>
      </c>
      <c r="F33" s="79">
        <v>16000</v>
      </c>
      <c r="G33" s="80"/>
      <c r="H33" s="73" t="s">
        <v>45</v>
      </c>
      <c r="I33" s="73" t="s">
        <v>45</v>
      </c>
      <c r="J33" s="79">
        <v>16000</v>
      </c>
      <c r="K33" s="81"/>
      <c r="L33" s="82"/>
      <c r="M33" s="63">
        <f t="shared" si="1"/>
        <v>100</v>
      </c>
      <c r="N33" s="83"/>
    </row>
    <row r="34" spans="1:14" ht="13.5" thickBot="1">
      <c r="A34" s="263" t="s">
        <v>52</v>
      </c>
      <c r="B34" s="264"/>
      <c r="C34" s="85"/>
      <c r="D34" s="86"/>
      <c r="E34" s="87">
        <f>+E17+E20</f>
        <v>110800</v>
      </c>
      <c r="F34" s="88">
        <f>+F17+F20</f>
        <v>5036800</v>
      </c>
      <c r="G34" s="89">
        <f>+G17+G20</f>
        <v>570000</v>
      </c>
      <c r="H34" s="88">
        <f>+H17</f>
        <v>135000</v>
      </c>
      <c r="I34" s="89">
        <f>+I17</f>
        <v>465000</v>
      </c>
      <c r="J34" s="88">
        <f>+J17+J20</f>
        <v>5046800</v>
      </c>
      <c r="K34" s="90"/>
      <c r="L34" s="91">
        <f>+L17+L20</f>
        <v>495000</v>
      </c>
      <c r="M34" s="91">
        <f>+M17+M20</f>
        <v>100800</v>
      </c>
      <c r="N34" s="91">
        <f>+N17+N20</f>
        <v>10000</v>
      </c>
    </row>
  </sheetData>
  <mergeCells count="27"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L15:L16"/>
    <mergeCell ref="A34:B34"/>
    <mergeCell ref="A20:A33"/>
    <mergeCell ref="B22:B23"/>
    <mergeCell ref="B24:B25"/>
    <mergeCell ref="B26:B27"/>
    <mergeCell ref="B28:B29"/>
    <mergeCell ref="B30:B31"/>
    <mergeCell ref="B32:B33"/>
  </mergeCells>
  <printOptions horizontalCentered="1"/>
  <pageMargins left="0.51181102362204722" right="0.51181102362204722" top="0.9055118110236221" bottom="0.62992125984251968" header="0.51181102362204722" footer="0.51181102362204722"/>
  <pageSetup paperSize="9" scale="85" fitToHeight="0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zm.tabela2a (2)</vt:lpstr>
      <vt:lpstr>zał.2</vt:lpstr>
      <vt:lpstr>zał.9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2016-06-14T13:31:31Z</cp:lastPrinted>
  <dcterms:created xsi:type="dcterms:W3CDTF">2016-04-21T12:26:00Z</dcterms:created>
  <dcterms:modified xsi:type="dcterms:W3CDTF">2016-06-21T06:55:14Z</dcterms:modified>
</cp:coreProperties>
</file>