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defaultThemeVersion="153222"/>
  <mc:AlternateContent xmlns:mc="http://schemas.openxmlformats.org/markup-compatibility/2006">
    <mc:Choice Requires="x15">
      <x15ac:absPath xmlns:x15ac="http://schemas.microsoft.com/office/spreadsheetml/2010/11/ac" url="\\W2012\ugpublic\Kasia\E-SESJA\XX sesja 30.11.2016\zmiana bud.30.11.2016\WERSJA A\"/>
    </mc:Choice>
  </mc:AlternateContent>
  <bookViews>
    <workbookView xWindow="0" yWindow="0" windowWidth="19200" windowHeight="10995" activeTab="5"/>
  </bookViews>
  <sheets>
    <sheet name="zm.tabela2a (2)" sheetId="5" r:id="rId1"/>
    <sheet name="zał.2" sheetId="4" r:id="rId2"/>
    <sheet name="zał. 3" sheetId="2" r:id="rId3"/>
    <sheet name="zał.6" sheetId="1" r:id="rId4"/>
    <sheet name="zał.9" sheetId="6" r:id="rId5"/>
    <sheet name="zał.11" sheetId="3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2" i="5" l="1"/>
  <c r="F62" i="5"/>
  <c r="J18" i="6" l="1"/>
  <c r="G18" i="6"/>
  <c r="F18" i="6"/>
  <c r="E18" i="6"/>
  <c r="M17" i="6"/>
  <c r="N15" i="6"/>
  <c r="N32" i="6" s="1"/>
  <c r="M15" i="6"/>
  <c r="L15" i="6"/>
  <c r="L32" i="6" s="1"/>
  <c r="J15" i="6"/>
  <c r="J32" i="6" s="1"/>
  <c r="I15" i="6"/>
  <c r="I32" i="6" s="1"/>
  <c r="H15" i="6"/>
  <c r="H32" i="6" s="1"/>
  <c r="G15" i="6"/>
  <c r="G32" i="6" s="1"/>
  <c r="F15" i="6"/>
  <c r="F32" i="6" s="1"/>
  <c r="E15" i="6"/>
  <c r="E32" i="6" l="1"/>
  <c r="M18" i="6"/>
  <c r="M32" i="6" s="1"/>
  <c r="K42" i="5" l="1"/>
  <c r="K62" i="5" s="1"/>
  <c r="H39" i="5"/>
  <c r="H62" i="5" s="1"/>
  <c r="G39" i="5"/>
  <c r="G62" i="5" s="1"/>
  <c r="F97" i="4" l="1"/>
  <c r="E97" i="4" s="1"/>
  <c r="F96" i="4"/>
  <c r="E96" i="4" s="1"/>
  <c r="F95" i="4"/>
  <c r="E95" i="4" s="1"/>
  <c r="J93" i="4"/>
  <c r="I93" i="4"/>
  <c r="H93" i="4"/>
  <c r="G93" i="4"/>
  <c r="D93" i="4"/>
  <c r="E92" i="4"/>
  <c r="F91" i="4"/>
  <c r="E91" i="4" s="1"/>
  <c r="J89" i="4"/>
  <c r="I89" i="4"/>
  <c r="H89" i="4"/>
  <c r="G89" i="4"/>
  <c r="D89" i="4"/>
  <c r="E88" i="4"/>
  <c r="E87" i="4"/>
  <c r="I85" i="4"/>
  <c r="G85" i="4"/>
  <c r="F85" i="4"/>
  <c r="E85" i="4" s="1"/>
  <c r="D85" i="4"/>
  <c r="E84" i="4"/>
  <c r="E83" i="4"/>
  <c r="I81" i="4"/>
  <c r="G81" i="4"/>
  <c r="F81" i="4"/>
  <c r="E81" i="4" s="1"/>
  <c r="D81" i="4"/>
  <c r="E80" i="4"/>
  <c r="E79" i="4"/>
  <c r="J78" i="4"/>
  <c r="I78" i="4"/>
  <c r="H78" i="4"/>
  <c r="G78" i="4"/>
  <c r="F78" i="4"/>
  <c r="E78" i="4"/>
  <c r="D78" i="4"/>
  <c r="E76" i="4"/>
  <c r="E75" i="4"/>
  <c r="E74" i="4"/>
  <c r="E73" i="4"/>
  <c r="E72" i="4"/>
  <c r="F71" i="4"/>
  <c r="E71" i="4" s="1"/>
  <c r="F70" i="4"/>
  <c r="E70" i="4" s="1"/>
  <c r="F69" i="4"/>
  <c r="E69" i="4" s="1"/>
  <c r="F68" i="4"/>
  <c r="E68" i="4" s="1"/>
  <c r="J66" i="4"/>
  <c r="I66" i="4"/>
  <c r="H66" i="4"/>
  <c r="G66" i="4"/>
  <c r="F66" i="4"/>
  <c r="E66" i="4" s="1"/>
  <c r="D66" i="4"/>
  <c r="E65" i="4"/>
  <c r="E64" i="4"/>
  <c r="E63" i="4"/>
  <c r="E62" i="4"/>
  <c r="E61" i="4"/>
  <c r="E60" i="4"/>
  <c r="E59" i="4"/>
  <c r="F58" i="4"/>
  <c r="E58" i="4" s="1"/>
  <c r="F57" i="4"/>
  <c r="E57" i="4" s="1"/>
  <c r="F56" i="4"/>
  <c r="E56" i="4" s="1"/>
  <c r="F55" i="4"/>
  <c r="E55" i="4" s="1"/>
  <c r="J53" i="4"/>
  <c r="I53" i="4"/>
  <c r="H53" i="4"/>
  <c r="G53" i="4"/>
  <c r="D53" i="4"/>
  <c r="E52" i="4"/>
  <c r="E51" i="4"/>
  <c r="E50" i="4"/>
  <c r="F49" i="4"/>
  <c r="E49" i="4"/>
  <c r="D49" i="4"/>
  <c r="E48" i="4"/>
  <c r="E47" i="4"/>
  <c r="E46" i="4"/>
  <c r="F45" i="4"/>
  <c r="E45" i="4"/>
  <c r="D45" i="4"/>
  <c r="E44" i="4"/>
  <c r="E43" i="4"/>
  <c r="E42" i="4"/>
  <c r="F41" i="4"/>
  <c r="E41" i="4"/>
  <c r="D41" i="4"/>
  <c r="E40" i="4"/>
  <c r="E39" i="4"/>
  <c r="E38" i="4"/>
  <c r="F37" i="4"/>
  <c r="E37" i="4"/>
  <c r="D37" i="4"/>
  <c r="E36" i="4"/>
  <c r="E35" i="4"/>
  <c r="E34" i="4"/>
  <c r="E33" i="4"/>
  <c r="E32" i="4"/>
  <c r="J30" i="4"/>
  <c r="I30" i="4"/>
  <c r="H30" i="4"/>
  <c r="G30" i="4"/>
  <c r="F30" i="4"/>
  <c r="E30" i="4"/>
  <c r="D30" i="4"/>
  <c r="E29" i="4"/>
  <c r="E28" i="4"/>
  <c r="E27" i="4"/>
  <c r="F26" i="4"/>
  <c r="E26" i="4"/>
  <c r="F25" i="4"/>
  <c r="E25" i="4" s="1"/>
  <c r="F24" i="4"/>
  <c r="E24" i="4" s="1"/>
  <c r="F23" i="4"/>
  <c r="E23" i="4" s="1"/>
  <c r="J21" i="4"/>
  <c r="J13" i="4" s="1"/>
  <c r="I21" i="4"/>
  <c r="H21" i="4"/>
  <c r="G21" i="4"/>
  <c r="F21" i="4"/>
  <c r="E21" i="4" s="1"/>
  <c r="D21" i="4"/>
  <c r="E20" i="4"/>
  <c r="E19" i="4"/>
  <c r="E18" i="4"/>
  <c r="F17" i="4"/>
  <c r="E17" i="4"/>
  <c r="F16" i="4"/>
  <c r="E16" i="4"/>
  <c r="F15" i="4"/>
  <c r="E15" i="4"/>
  <c r="I13" i="4"/>
  <c r="I98" i="4" s="1"/>
  <c r="H13" i="4"/>
  <c r="G13" i="4"/>
  <c r="F13" i="4"/>
  <c r="D13" i="4"/>
  <c r="J98" i="4" l="1"/>
  <c r="E13" i="4"/>
  <c r="D98" i="4"/>
  <c r="E93" i="4"/>
  <c r="G98" i="4"/>
  <c r="F93" i="4"/>
  <c r="F89" i="4"/>
  <c r="E89" i="4" s="1"/>
  <c r="E98" i="4" s="1"/>
  <c r="F53" i="4"/>
  <c r="H98" i="4"/>
  <c r="E53" i="4"/>
  <c r="F98" i="4" l="1"/>
  <c r="C99" i="3"/>
  <c r="F18" i="2"/>
  <c r="E20" i="2"/>
  <c r="E18" i="2" s="1"/>
  <c r="D18" i="2"/>
  <c r="E17" i="2"/>
  <c r="E16" i="2"/>
  <c r="E15" i="2"/>
  <c r="J13" i="2"/>
  <c r="J21" i="2" s="1"/>
  <c r="J18" i="2" s="1"/>
  <c r="I13" i="2"/>
  <c r="I21" i="2" s="1"/>
  <c r="I18" i="2" s="1"/>
  <c r="H13" i="2"/>
  <c r="H21" i="2" s="1"/>
  <c r="H18" i="2" s="1"/>
  <c r="G13" i="2"/>
  <c r="G21" i="2" s="1"/>
  <c r="G18" i="2" s="1"/>
  <c r="F13" i="2"/>
  <c r="F21" i="2" s="1"/>
  <c r="E13" i="2"/>
  <c r="E21" i="2" s="1"/>
  <c r="D13" i="2"/>
  <c r="D21" i="2" s="1"/>
  <c r="F33" i="1"/>
  <c r="F23" i="1"/>
  <c r="F34" i="1" l="1"/>
</calcChain>
</file>

<file path=xl/sharedStrings.xml><?xml version="1.0" encoding="utf-8"?>
<sst xmlns="http://schemas.openxmlformats.org/spreadsheetml/2006/main" count="573" uniqueCount="301">
  <si>
    <t>Załącznik Nr 6</t>
  </si>
  <si>
    <t xml:space="preserve"> </t>
  </si>
  <si>
    <t>Rady  Gminy Sicienko</t>
  </si>
  <si>
    <t>zmieniającej uchwałę w sprawie uchwalenia budżetu gminy na 2016 rok</t>
  </si>
  <si>
    <t>Dotacje celowe na zadania własne gminy realizowane przez podmioty należące
i nienależące do sektora finansów publicznych  na 2016 rok</t>
  </si>
  <si>
    <t>PO ZMIANACH</t>
  </si>
  <si>
    <t>w złotych</t>
  </si>
  <si>
    <t>Lp.</t>
  </si>
  <si>
    <t>Dział</t>
  </si>
  <si>
    <t>Rozdział</t>
  </si>
  <si>
    <t>§</t>
  </si>
  <si>
    <t>Nazwa zadania</t>
  </si>
  <si>
    <t xml:space="preserve">Plan  </t>
  </si>
  <si>
    <t>PODMIOTY  NALEŻĄCE  DO  SEKTORA  FINANSÓW  PUBLICZNCH</t>
  </si>
  <si>
    <t>1.</t>
  </si>
  <si>
    <t>010</t>
  </si>
  <si>
    <t>01010</t>
  </si>
  <si>
    <t>Dotacja celowa dla Zakładu Komunalnego w Sicienku  na sfinansowanie lub dofinansowanie kosztów realizacji inwestycji w zakresie rozbudowy i modernizacji infrastruktury wodociągowej</t>
  </si>
  <si>
    <t>2.</t>
  </si>
  <si>
    <t>Pomoc finansowa dla Województwa Kujawsko-Pomorskiego w formie dotacji celowej z przeznaczeniem na dofinansowanie zadania pn."Rozbudowa drogi wojewódzkiej nr 244 Kamieniec-Strzelce Dolne poprzez budowę ścieżki rowerowej Wojnowo-Mochle gm. Sicienko"</t>
  </si>
  <si>
    <t>3.</t>
  </si>
  <si>
    <t>Dotacja celowa dla Zakładu Komunalnego w Sicienku  na sfinansowanie lub dofinansowanie kosztów zakupów inwestycyjnych - zakup walca drogowego</t>
  </si>
  <si>
    <t>4.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</si>
  <si>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</si>
  <si>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5.</t>
  </si>
  <si>
    <t>Dotacja celowa dla Miasta Bydgoszczy stanowiąca udział własny gminy w projekcie realizowanym w ramach działania „Wsparcie procesu zarządzania i wdrażania RPO”</t>
  </si>
  <si>
    <t>6.</t>
  </si>
  <si>
    <t>Dotacja celowa dla Zakładu Komunalnego w Sicienku  na sfinansowanie lub dofinansowanie kosztów zakupów inwestycyjnych - zakup autobusu do dowozu uczniów do szkół</t>
  </si>
  <si>
    <t>7.</t>
  </si>
  <si>
    <t>8.</t>
  </si>
  <si>
    <t xml:space="preserve">Współfinansowanie telefonu pogotowia dla ofiar przemocy w rodzinie "Niebieska Linia" </t>
  </si>
  <si>
    <t>9.</t>
  </si>
  <si>
    <t xml:space="preserve">Dotacja celowa dla Miasta Bydgoszczy na zadania w zakresie zagospodarowania odpadów komunalnych zmieszanych </t>
  </si>
  <si>
    <t>10.</t>
  </si>
  <si>
    <t>Dotacja celowa dla Zakładu Komunalnego w Sicienku  na sfinansowanie lub dofinansowanie zadania pn. "Budowa ogrodzenia terenu wysypiska odpadów komunalnych w rekultywacji"</t>
  </si>
  <si>
    <t>11.</t>
  </si>
  <si>
    <t>Dotacja celowa dla Miasta Bydgoszczy na zadania w zakresie zapewnienia schroniska dla bezpańskich psów</t>
  </si>
  <si>
    <t>RAZEM</t>
  </si>
  <si>
    <t>PODMIOTY   NIENALEŻĄCE  DO  SEKTORA  FINANSÓW  PUBLICZNCH</t>
  </si>
  <si>
    <t>Dofinansowanie zakupu średniego samochodu  ratowniczo-gaśniczego z napędem 4x4 dla OSP Kruszyn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</si>
  <si>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</si>
  <si>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</si>
  <si>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</si>
  <si>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oczyszcalni ścieków i przyłączy ciśnieniowych do sieci kanalizacji sanitarnej</t>
  </si>
  <si>
    <t>OGÓŁEM</t>
  </si>
  <si>
    <t>Załącznik Nr 3</t>
  </si>
  <si>
    <t>Dochody i wydatki związane z realizacją zadań wykonywanych na podstawie porozumień (umów) między jednostkami samorządu terytorialnego w 2016 rok.</t>
  </si>
  <si>
    <t>§*</t>
  </si>
  <si>
    <t>Dotacje
ogółem</t>
  </si>
  <si>
    <t xml:space="preserve">Wydatki
ogółem
</t>
  </si>
  <si>
    <t>z tego:</t>
  </si>
  <si>
    <t>Wydatki
bieżące</t>
  </si>
  <si>
    <t>w tym:</t>
  </si>
  <si>
    <t>Wydatki
majątkowe</t>
  </si>
  <si>
    <t>wynagrodzenia</t>
  </si>
  <si>
    <t>pochodne od wynagrodzeń</t>
  </si>
  <si>
    <t>dotacje</t>
  </si>
  <si>
    <t>Ogółem</t>
  </si>
  <si>
    <t>Załącznik Nr 11</t>
  </si>
  <si>
    <t>Plan wydatków na przedsięwzięcia realizowane w ramach Funduszu sołeckiego w roku 2016</t>
  </si>
  <si>
    <t>Nazwa Sołectwa</t>
  </si>
  <si>
    <t>Nazwa przedsięwzięcia</t>
  </si>
  <si>
    <t>Kwota wydatku w zł</t>
  </si>
  <si>
    <t>DĄBRÓWKA  NOWA</t>
  </si>
  <si>
    <t>Wykonanie tabliczek z nazwami ulic w miejscowosci Dąbrówka Nowa</t>
  </si>
  <si>
    <t>4210; 4300</t>
  </si>
  <si>
    <t>Wykonanie projektu przebudowy drogi gminne Dąbrówka Nowa- Osówiec</t>
  </si>
  <si>
    <t>Organizacja imprtez integracyjnych dla mieszkańców</t>
  </si>
  <si>
    <t>Bieżące doposażenie świetlicy wiejskiej</t>
  </si>
  <si>
    <t>Bieżąca obsługa terenu boiska i  placu zabaw</t>
  </si>
  <si>
    <t>GLISZCZ</t>
  </si>
  <si>
    <t xml:space="preserve">Budowa wielofunkcyjnego boiska wiejskiego </t>
  </si>
  <si>
    <t>KRUSZYN</t>
  </si>
  <si>
    <t>Środki na integrację mieszkańców  ( Dzień Dziecka )</t>
  </si>
  <si>
    <t xml:space="preserve">Wsparcie pokrycia kosztów przejazdów i pobytu na występach  zespołu Kruszynianki i KGW jako  przedstawicieli sołectwa  na pokazy, kiermasze i jarmarki w ramach promocji sołectwa i gminy </t>
  </si>
  <si>
    <t>Doposażenie świetlicy wiejskiej</t>
  </si>
  <si>
    <t>Środki na potrzeby Szkoły Podstawowej im, Kardynała Stefana Wyszyńskiego w Kruszynie - doposażenie szkoły.</t>
  </si>
  <si>
    <t>4210;4240; 4300</t>
  </si>
  <si>
    <t xml:space="preserve">Wykonanie projektu na  zagospodarowanie parku przy Szkole Podstawowej w Kruszynie </t>
  </si>
  <si>
    <t xml:space="preserve">Montaż1 lampy na skrzyżowaniu ul. Ogrodowej i Krótkiej od istniejącej lampy na ul. Ogrodowej  </t>
  </si>
  <si>
    <t>4270;  6050</t>
  </si>
  <si>
    <t>Dofinansowanie zakupu samochodu dla OSP Kruszyn</t>
  </si>
  <si>
    <t>ŁUKOWIEC</t>
  </si>
  <si>
    <t>Na cele świetlicowe, dofinansowanie dożynek i festynów</t>
  </si>
  <si>
    <t>Zaprojektowanie utwardzenia drogi od P. Jeleń do P. Knap</t>
  </si>
  <si>
    <t>Tabliczki informacyjne z numerami posesji</t>
  </si>
  <si>
    <t xml:space="preserve"> Dofinansowanieremontu parkingu przy SP Trzemiętowo</t>
  </si>
  <si>
    <t>Doposażenie remizy OSP Łukowiec</t>
  </si>
  <si>
    <t>MOCHLE</t>
  </si>
  <si>
    <t xml:space="preserve"> Transport i zakup kamienia  na drogę Chmielewo,  Piotrkówko, drogi do Morzewca, drogi Mochle-Piotrkówko, drogi w kierunku Młyna                   </t>
  </si>
  <si>
    <t xml:space="preserve">Koszenie trawy wokół świetlicy  i placu zabaw w  Mochlu i Piotrkówku </t>
  </si>
  <si>
    <t xml:space="preserve">Wykonanie wiaty drewnianej </t>
  </si>
  <si>
    <t>Organizacja imprez integracyjnych dla mieszkańców</t>
  </si>
  <si>
    <t>Zakup i montaż lampy ulicznej w Chmielewie</t>
  </si>
  <si>
    <t>MURUCIN</t>
  </si>
  <si>
    <t>Projekt budowy chodnika w Słupowie</t>
  </si>
  <si>
    <t>Organizacja imprez integracyjnych w świetlicy</t>
  </si>
  <si>
    <t>Dofinansowanie remontu parkingu przy SP Trzemietowo</t>
  </si>
  <si>
    <t>NOWACZKOWO</t>
  </si>
  <si>
    <t xml:space="preserve">Wykonanie dokumentacji projektowej boiska wielofunkcyjnego o wym 15x30 </t>
  </si>
  <si>
    <t>Utwardzenie kamieniem drogi Nowaczkowo-Chmielewo</t>
  </si>
  <si>
    <t>Utwardzenie kruszywem drogi gminnej dz. nr  95/1</t>
  </si>
  <si>
    <t>Organizacja pikniku sołeckiego</t>
  </si>
  <si>
    <t>OSÓWIEC</t>
  </si>
  <si>
    <t>Koszenie trawy wokół Świetlicy i placu zabaw w Osówcu</t>
  </si>
  <si>
    <t>Organizacja imprez integracyjno - rekreacyjnych</t>
  </si>
  <si>
    <t>Postawienie 1 lampy na ul. Przy Lesie</t>
  </si>
  <si>
    <t>Postawienie trzech  lamp na ul.Starowiejskiej</t>
  </si>
  <si>
    <t>Projekt oświetlenia i 1 lampa przy przystanku na drodze Osówiec - Bydgoszcz przy  "Grill Osówiec"</t>
  </si>
  <si>
    <t>PAWŁÓWEK</t>
  </si>
  <si>
    <t>Oświatlenie ulicy Nad Torem ( 2 lampy)</t>
  </si>
  <si>
    <t>Dofinansowanie zakupu samochodu strażackiego OSP w Kruszynie</t>
  </si>
  <si>
    <t>Dofinansowanie budowy świetlicy wiejskiej</t>
  </si>
  <si>
    <t>Organizacja trzech pikiników sołeckich</t>
  </si>
  <si>
    <t>SAMSIECZNO</t>
  </si>
  <si>
    <t>Budowa wiaty na działce gminnej przy boisku wraz z projektem- dz. 168/1 w Samsiecznie</t>
  </si>
  <si>
    <t>Zakup i montaż tablicy ogłoszeniowej</t>
  </si>
  <si>
    <t>Spotkania integracyjne mieszkańców</t>
  </si>
  <si>
    <t>SICIENKO</t>
  </si>
  <si>
    <t>Uzupełnienie bezpieczną nawierzchnią placu zabaw przy przedszkoluw Sicienku</t>
  </si>
  <si>
    <t>Zakup sprzętu ratowniczo-gaśniczego dla OSP w Sicienku</t>
  </si>
  <si>
    <t>Wykonanie dokumentacji projektowej oświetlenia ul. Akacjowej w Sicienku</t>
  </si>
  <si>
    <t>Organizacja spotkań  integracyjnych dla mieszkańców sołectwa</t>
  </si>
  <si>
    <t xml:space="preserve">Wykonanie progu zwalniającego na ul. Dąbrowieckiej w Sicienku </t>
  </si>
  <si>
    <t>Nawiezienie kruszywa na drogę w Sitnie</t>
  </si>
  <si>
    <t>STRZELEWO</t>
  </si>
  <si>
    <t>Wykonanie 2 lamp przy drodze do Janina</t>
  </si>
  <si>
    <t>Wykonanie projektu oświetlenia drogi gminnej na dz. nr 76 w Strzelewie</t>
  </si>
  <si>
    <t>Wykonanie tablic ogłoszeniowych w Kamieńcu i Janinie</t>
  </si>
  <si>
    <t>Zorganizowanie  2 pikników rodzinnych</t>
  </si>
  <si>
    <t>Przekazanie środków na potrzeby świetlicy wiejskiej w Strzelewie z przeznaczeniem na zakup wyposażenia</t>
  </si>
  <si>
    <t xml:space="preserve">Zakup siatek na bramki przy boisku szkolnym </t>
  </si>
  <si>
    <t xml:space="preserve">Przekazanie środków na potrzeby Szkoły Podstawowej w Strzelewie </t>
  </si>
  <si>
    <t>4210; 4240; 4270; 4300</t>
  </si>
  <si>
    <t>SZCZUTKI</t>
  </si>
  <si>
    <t>Utwardzenie kruszywem kamiennym odcinka drogi gminnej   ( działka nr 98) w miejscowości Szczutki</t>
  </si>
  <si>
    <t>TERESIN</t>
  </si>
  <si>
    <t>Opracowanie projektu świetlicy wiejskiej w Teresinie</t>
  </si>
  <si>
    <t xml:space="preserve">Wyprofilowanie i utwardzenie drogi wewnętrznej obok bloków (działa gminna nr 14/15) </t>
  </si>
  <si>
    <t>Organizacja imprez dla dzieci (świetlica)</t>
  </si>
  <si>
    <t>TRZEMIĘTOWO</t>
  </si>
  <si>
    <t>Trzy lampy na drodze od cmentarza w kierunku drogi powiatowej</t>
  </si>
  <si>
    <t>Zagospodarowanie terenu przy świetlicy</t>
  </si>
  <si>
    <t>Zakup i montaż tablicy informacyjnej w Trzemiętowie Kolonia</t>
  </si>
  <si>
    <t>Utwardzenie terenu przy szkole w Trzemiętowie</t>
  </si>
  <si>
    <t xml:space="preserve">Zakup nowych koszulek sołeckich </t>
  </si>
  <si>
    <t>Organizacja Dznia Dziecka,  rajdu rowerowego i turnieju sołectw</t>
  </si>
  <si>
    <t>WIERZCHUCINEK</t>
  </si>
  <si>
    <t xml:space="preserve">Dofinansowanie inwestycji przebudowy drogi gminnej w Wierzchucicach ( od starobruku do drogi wojewódzkiej nr 243) </t>
  </si>
  <si>
    <t xml:space="preserve">Organizacja festynów rodzinnych </t>
  </si>
  <si>
    <t xml:space="preserve">Zakup urządzenia  siłowni zewnętrznej na boisko sportowe w Wierzchucinku </t>
  </si>
  <si>
    <t>Dofinansowanie remontu parkingu przy szkole Podstawowej w Trzemiętowie</t>
  </si>
  <si>
    <t>WIERZCHUCICE</t>
  </si>
  <si>
    <t xml:space="preserve">Dofinansowanie inwestycjiprzebudowy drogi gminnej w Wierzchucicach ( od starobruku do drogi wojewódzkiej nr 243) </t>
  </si>
  <si>
    <t>WOJNOWO</t>
  </si>
  <si>
    <t xml:space="preserve">Wykonanie oświetlenia ulicznego </t>
  </si>
  <si>
    <t xml:space="preserve">Dofinanowanie Straży Pozarnej w Wojnowie - doposażenie świetlicy </t>
  </si>
  <si>
    <t>Doposażenie świetlicy wiejskiej w Wojnowie</t>
  </si>
  <si>
    <t>Imprezy integracyjne dla mieszkańców</t>
  </si>
  <si>
    <t xml:space="preserve">Dofinansowanie monitoringu przedszkola (teren przedszkola) </t>
  </si>
  <si>
    <t xml:space="preserve">Dofinansowanie Zespołu Szkół w Wojnowie z przeznaczenierm na doposażenie śali gimnastycznej </t>
  </si>
  <si>
    <t>4210; 4240</t>
  </si>
  <si>
    <t xml:space="preserve">Dofinansowanie świetlicy szkolnej w Zespole Szkół w Wojnowie </t>
  </si>
  <si>
    <t>ZAWADA - UGODA</t>
  </si>
  <si>
    <t xml:space="preserve">Wyznaczenie punktów granicznych drogi </t>
  </si>
  <si>
    <t>Profilowanie drogi dojazdowej ( po odtworzeniu granic drogi i ewentualny zakup kamienia stabilizującego koronę drogi)</t>
  </si>
  <si>
    <t>Wykonanie i montaż 5 tabliczek z numerami posesji, nieruchomości</t>
  </si>
  <si>
    <t>Zakup garażu blaszanego wraz z utwardzeniem nawierzchni</t>
  </si>
  <si>
    <t>Dofinansowanie wykonania bezpiecznej nawierzchni placu zabaw w oddziale przedszkolnym Zespołu Szkół w Sicienku</t>
  </si>
  <si>
    <t>ZIELONCZYN</t>
  </si>
  <si>
    <t xml:space="preserve">Realizacja lamp na ulicy Rodzinnej i Gościnnej - na istniejących słupach oraz na ul.Morenowej na odcinku pomiedzy posesjami P. Kulińskich i P. Miękczyńskich  </t>
  </si>
  <si>
    <t>4270; 6050</t>
  </si>
  <si>
    <t>Dofinansowanie OSP Kruszyn</t>
  </si>
  <si>
    <t>Pokrycie kosztów  związanych z wydzieleniem z prywatnej nieruchomosci działki, która ma być przeznaczona na rzecz Gminy Sicienko, , wykorzystywanej od lat przez mieszkańców Zielonczyna jako skwer upikszający wieś</t>
  </si>
  <si>
    <t>Zorganizowanie pikniku rodzinnego</t>
  </si>
  <si>
    <t>Remont magazynu przy świetlicy wiejskiej</t>
  </si>
  <si>
    <t xml:space="preserve">OGÓŁEM </t>
  </si>
  <si>
    <t>Doposażenie nowej świetlicy</t>
  </si>
  <si>
    <t>Załącznik Nr 2</t>
  </si>
  <si>
    <t>Dochody i wydatki związane z realizacją zadań z zakresu administracji rządowej i innych zadań zleconych odrębnymi ustawami  na 2016 rok                                                                 PO ZMIANACH</t>
  </si>
  <si>
    <t>Wydatki
ogółem
(6+10)</t>
  </si>
  <si>
    <t>świadczenia społeczne</t>
  </si>
  <si>
    <t>01095</t>
  </si>
  <si>
    <t>Strona:1</t>
  </si>
  <si>
    <t>Strona:2</t>
  </si>
  <si>
    <t>Strona:3</t>
  </si>
  <si>
    <t>z dnia 30 listopada  2016 roku</t>
  </si>
  <si>
    <t>Spotkanie integracyjne w nowej świetlicy</t>
  </si>
  <si>
    <t>Tabela nr 2a</t>
  </si>
  <si>
    <t>Zadania inwestycyjne w 2016 rok         PO ZMIANACH</t>
  </si>
  <si>
    <t>Rozdz.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</si>
  <si>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</si>
  <si>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</si>
  <si>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</si>
  <si>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</si>
  <si>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2016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</si>
  <si>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</si>
  <si>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</si>
  <si>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</si>
  <si>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</si>
  <si>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</si>
  <si>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01008</t>
  </si>
  <si>
    <t>Przebudowa rowu melioracyjnego Wojnowo- Dąbrówka Nowa</t>
  </si>
  <si>
    <t>A.      
B.
C.</t>
  </si>
  <si>
    <t>Urząd Gminy</t>
  </si>
  <si>
    <t>Rozbudowa i modernizacja infrastruktury wodociągowej poprzez</t>
  </si>
  <si>
    <t>Zakład Komunalny             (dotacja)</t>
  </si>
  <si>
    <t xml:space="preserve">Budowa odcinka sieci wodociągowej w Słupowie  </t>
  </si>
  <si>
    <t>Budowa odcinka sieci wodociągowej w Wierzchucicach</t>
  </si>
  <si>
    <t xml:space="preserve"> Modernizacja Stacji Uzdatniania Wody w Wojnowie </t>
  </si>
  <si>
    <t xml:space="preserve"> Modernizacja Stacji Uzdatniania Wody w Teresinie</t>
  </si>
  <si>
    <t>Pomoc finansowa dla Województwa Kujawsko-Pomorskiego na realizację zadania pn."Rozbudowa drogi wojewódzkiej nr 244 Kamieniec-Strzelce Dolne poprzez budowę ścieżki rowerowej Wojnowo-Mochle gm. Sicienko"</t>
  </si>
  <si>
    <t xml:space="preserve">A.      
B.
C.  </t>
  </si>
  <si>
    <t>Pomoc finansowa dla Województwa Kujawsko-Pomorskiego w formie dotacji</t>
  </si>
  <si>
    <t xml:space="preserve">Przebudowa drogi gminnej w Wierzchucicach    ( od starobruku do drogi wojewódzkiej nr 243) </t>
  </si>
  <si>
    <t xml:space="preserve">Przebudowa dróg gminnych i osiedlowych poprzez  powierzchniowe utrwalenie nawierzchni, w tym: </t>
  </si>
  <si>
    <t xml:space="preserve">drogi gminnej  w Samsiecznie   na dz. nr ewid. 83  II etap </t>
  </si>
  <si>
    <t>droga gminna w Łukowcu - dokumentacja techniczna</t>
  </si>
  <si>
    <t>droga gminna w Dąbrówczynie</t>
  </si>
  <si>
    <t xml:space="preserve">droga osiedlowa w Sicienku ul. Boczna  </t>
  </si>
  <si>
    <t>strona:1</t>
  </si>
  <si>
    <t>Przebudowa drogi Osówiec - Dąbrówka Nowa  - dokumentacja</t>
  </si>
  <si>
    <t>Budowa   wiat autobusowych w miejscowości    Wojnow oraz Sołectwie Osówiec</t>
  </si>
  <si>
    <t>Wykup dróg</t>
  </si>
  <si>
    <t>Zakup samochodu dla potrzeb utrzymania dróg</t>
  </si>
  <si>
    <t>Zakup walca drogowego - dotacja dla Zakładu Komunalnego</t>
  </si>
  <si>
    <t>Budowa budynku komunalnego  mieszkalno- administracyjnego - opracowanie dokumentacji</t>
  </si>
  <si>
    <t>Dofinansowanie zakupu  średniego samochodu  ratowniczo-gaśniczego z napędem 4x4 dla OSP Kruszyn - dotacja</t>
  </si>
  <si>
    <t>Dotacja celowa dla OSP Kruszyn</t>
  </si>
  <si>
    <t>Kompleksowa modernizacja energetyczna budynku  Szkoły Podstawowej w Strzelewie - dokumentacja</t>
  </si>
  <si>
    <t>Kompleksowa modernizacja energetyczna budynku  Szkoły Podstawowej w Samsiecznie - dokumentacja</t>
  </si>
  <si>
    <t>Modernizacja budynku Szkoły Podstawowej w Kruszynie</t>
  </si>
  <si>
    <t>Szkoła Podstawowa w Kruszynie</t>
  </si>
  <si>
    <t>Wykonanie bezpiecznej nawierzchni placu zabaw Oddziału Przedszkolnego ZS w Sicienku</t>
  </si>
  <si>
    <t>A.     
B.
C.</t>
  </si>
  <si>
    <t>Zespół Szkół w Sicienku</t>
  </si>
  <si>
    <t xml:space="preserve">Zakup autobusu do dowozu uczniów do szkół - dotacja dla Zakładu Komunalnego </t>
  </si>
  <si>
    <t xml:space="preserve">Budowa placu zabaw w Kasprowie </t>
  </si>
  <si>
    <t xml:space="preserve">Kompleksowa modernizacja sieci wodno-kanalizacyjnej na terenie Gminy Sicienko - Rozbudowa  sieci kanalizacji sanitarnej, w tym: </t>
  </si>
  <si>
    <t xml:space="preserve">Budowa sieci kanalizacyjnej sanitarnej  w miejscowościach Kruszyn i Kruszyniec gm.Sicienko- opracowanie dokumentacji i pkrycie kosztów służebności przesyłu </t>
  </si>
  <si>
    <t>strona:2</t>
  </si>
  <si>
    <t>Budowa kanalizacji sanitarnej wraz z tłocznią ścieków w ul. Jaworowej i Klonowej  w Sicienku- II etap</t>
  </si>
  <si>
    <t xml:space="preserve">Budowa przydomowych oczyszczalni ścieków - dotacja </t>
  </si>
  <si>
    <t xml:space="preserve">A.     
B.
C. </t>
  </si>
  <si>
    <t>Dotacja dla podmiotów nienależących do sektora finansów publicznych</t>
  </si>
  <si>
    <t>Budowa ogrodzenia terenu wysypiska odpadów komunalnych w rekultywacji</t>
  </si>
  <si>
    <t>Budowa oświetlenia ulicznego, w tym:</t>
  </si>
  <si>
    <t>A.   
B.
C.</t>
  </si>
  <si>
    <t>Rozbudowa oświetlenia w Osówcu ul. Przy Lesie - 1 pkt</t>
  </si>
  <si>
    <t>Budowa oświetlenia w Osówcu ul. Bydgoska  1 pkt</t>
  </si>
  <si>
    <t>Rzbudowa oświetlenia ul. Starowiejska w Osówcu - 3 pkt.</t>
  </si>
  <si>
    <t>Budowa oświetlenia w Pawłówku ul. Nad Torem - 2 pkt</t>
  </si>
  <si>
    <t>Budowa oświetlenia w Sicienku ul. Akacjowa - dokumentacja</t>
  </si>
  <si>
    <t>Rozbudowa oświetlenia  w Trzemiętowie - 3 pkt</t>
  </si>
  <si>
    <t>Rozbudowa oświetlenia w Wojnowie   - 3 pkt</t>
  </si>
  <si>
    <t>Rozbudowa oświetlenia w Zielonczynie ul.Rodzinna  - 1 pkt</t>
  </si>
  <si>
    <t>Rozbudowa oświetlenia w Zielonczynie ul.Morenowa   - 2 pkt</t>
  </si>
  <si>
    <t>Rozbudowa oświetlenia w Janinie    -    2 pkt</t>
  </si>
  <si>
    <t>Rozbudowa oswietlenia w Strzelewie - dokumentacja</t>
  </si>
  <si>
    <t>Rozbudowa oswietlenia w Pawłówku - opłata za przyłącze energetyczne</t>
  </si>
  <si>
    <t>Rozbudowa oswietlenia w Wierzchucicach -  opłata za przyłącze energetyczne</t>
  </si>
  <si>
    <t xml:space="preserve">Budowa   świetlicy wiejskiej w Teresinie -opracowanie dokumentacji projektowej </t>
  </si>
  <si>
    <t>Budowa świetlicy wiejskiej w Pawłówku</t>
  </si>
  <si>
    <t>Budowa boiska wielofunkcyjnego w Nowaczkowie - doukumentacja techniczna</t>
  </si>
  <si>
    <t xml:space="preserve">Budowa wielofunkcyjnego  boiska wiejskiego w Gliszczu </t>
  </si>
  <si>
    <t>A.     
B.  
C.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</si>
  <si>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</si>
  <si>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</si>
  <si>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</si>
  <si>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</si>
  <si>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</si>
  <si>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strona:3</t>
  </si>
  <si>
    <t>Załącznik Nr 9</t>
  </si>
  <si>
    <t>Plan przychodów i wydatków zakładów budżetowych</t>
  </si>
  <si>
    <t xml:space="preserve"> oraz dochodów i wydatków dochodów własnych jednostek budżetowych na 2016 rok</t>
  </si>
  <si>
    <t>Wyszczególnienie</t>
  </si>
  <si>
    <t>Dz.</t>
  </si>
  <si>
    <t xml:space="preserve"> Stan środków obrot  na początek roku</t>
  </si>
  <si>
    <t>Przychody*</t>
  </si>
  <si>
    <t>Wydatki</t>
  </si>
  <si>
    <t xml:space="preserve"> Stan środków obrot.  na koniec roku</t>
  </si>
  <si>
    <t>Podatek VAT od dotacj przedmiotowej</t>
  </si>
  <si>
    <t>ogółem</t>
  </si>
  <si>
    <t>dotacje
z budżetu***</t>
  </si>
  <si>
    <t>wpłata do budżetu</t>
  </si>
  <si>
    <t>na inwestycje</t>
  </si>
  <si>
    <t>§ 265</t>
  </si>
  <si>
    <t>I.</t>
  </si>
  <si>
    <t>Zakłady budżetowe</t>
  </si>
  <si>
    <t>1. Zakład Komunalny w Sicienku</t>
  </si>
  <si>
    <t>II.</t>
  </si>
  <si>
    <t>Dochody własne jednostek budżetowych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</si>
  <si>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</si>
  <si>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</si>
  <si>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</si>
  <si>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</si>
  <si>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</si>
  <si>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</si>
  <si>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Montaż monitoringu wizyjnego budynku Urzędu Gminy</t>
  </si>
  <si>
    <t>do Uchwały Nr XX/174/16</t>
  </si>
  <si>
    <t>z dnia 30 listopada 2016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</si>
</sst>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</numFmts>
  <fonts count="53"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b/>
      <sz val="12"/>
      <name val="Arial CE"/>
      <family val="2"/>
      <charset val="238"/>
    </font>
    <font>
      <sz val="11"/>
      <color theme="1"/>
      <name val="Times New Roman"/>
      <family val="1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6"/>
      <name val="Arial CE"/>
      <family val="2"/>
      <charset val="238"/>
    </font>
    <font>
      <sz val="10"/>
      <color indexed="8"/>
      <name val="Arial"/>
      <family val="2"/>
      <charset val="238"/>
    </font>
    <font>
      <sz val="10"/>
      <name val="Arial CE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 CE"/>
      <charset val="238"/>
    </font>
    <font>
      <b/>
      <sz val="10"/>
      <name val="Arial CE"/>
      <family val="2"/>
      <charset val="238"/>
    </font>
    <font>
      <b/>
      <sz val="11"/>
      <name val="Arial CE"/>
      <family val="2"/>
      <charset val="238"/>
    </font>
    <font>
      <sz val="11"/>
      <color theme="1"/>
      <name val="Czcionka tekstu podstawowego"/>
      <family val="2"/>
      <charset val="238"/>
    </font>
    <font>
      <b/>
      <sz val="16"/>
      <name val="Times New Roman"/>
      <family val="1"/>
      <charset val="238"/>
    </font>
    <font>
      <sz val="11"/>
      <name val="Czcionka tekstu podstawowego"/>
      <family val="2"/>
      <charset val="238"/>
    </font>
    <font>
      <sz val="16"/>
      <name val="Arial CE"/>
      <charset val="238"/>
    </font>
    <font>
      <sz val="10"/>
      <name val="Times New Roman"/>
      <family val="1"/>
      <charset val="238"/>
    </font>
    <font>
      <b/>
      <sz val="11"/>
      <name val="Czcionka tekstu podstawowego"/>
      <charset val="238"/>
    </font>
    <font>
      <b/>
      <sz val="11"/>
      <color indexed="8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0"/>
      <name val="Arial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sz val="11"/>
      <color rgb="FFFA7D00"/>
      <name val="Czcionka tekstu podstawowego"/>
      <family val="2"/>
      <charset val="238"/>
    </font>
    <font>
      <sz val="11"/>
      <color rgb="FFFF0000"/>
      <name val="Arial CE"/>
      <charset val="238"/>
    </font>
    <font>
      <sz val="11"/>
      <name val="Arial"/>
      <family val="2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sz val="8.5"/>
      <name val="Arial CE"/>
      <family val="2"/>
      <charset val="238"/>
    </font>
    <font>
      <sz val="8"/>
      <name val="Arial CE"/>
      <family val="2"/>
      <charset val="238"/>
    </font>
    <font>
      <i/>
      <sz val="8"/>
      <name val="Arial"/>
      <family val="2"/>
      <charset val="238"/>
    </font>
    <font>
      <sz val="9"/>
      <name val="Cambria"/>
      <family val="1"/>
      <charset val="238"/>
    </font>
    <font>
      <sz val="8.5"/>
      <name val="Arial CE"/>
      <charset val="238"/>
    </font>
    <font>
      <i/>
      <sz val="8"/>
      <name val="Arial CE"/>
      <charset val="238"/>
    </font>
    <font>
      <i/>
      <sz val="9"/>
      <name val="Arial CE"/>
      <charset val="238"/>
    </font>
    <font>
      <i/>
      <sz val="11"/>
      <name val="Arial CE"/>
      <charset val="238"/>
    </font>
    <font>
      <sz val="7"/>
      <name val="Arial CE"/>
      <family val="2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8"/>
      <name val="Arial CE"/>
      <charset val="238"/>
    </font>
    <font>
      <b/>
      <sz val="13"/>
      <name val="Arial CE"/>
      <family val="2"/>
      <charset val="238"/>
    </font>
    <font>
      <b/>
      <sz val="8"/>
      <name val="Arial CE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2">
    <xf numFmtId="0" fontId="0" fillId="0" borderId="0"/>
    <xf numFmtId="0" fontId="2" fillId="0" borderId="0"/>
    <xf numFmtId="43" fontId="4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31" fillId="0" borderId="0"/>
    <xf numFmtId="0" fontId="1" fillId="0" borderId="0"/>
    <xf numFmtId="0" fontId="36" fillId="0" borderId="0"/>
    <xf numFmtId="0" fontId="2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</cellStyleXfs>
  <cellXfs count="475">
    <xf numFmtId="0" fontId="0" fillId="0" borderId="0" xfId="0"/>
    <xf numFmtId="0" fontId="3" fillId="0" borderId="0" xfId="1" applyFont="1"/>
    <xf numFmtId="0" fontId="2" fillId="0" borderId="0" xfId="1"/>
    <xf numFmtId="43" fontId="2" fillId="0" borderId="0" xfId="2" applyFont="1"/>
    <xf numFmtId="0" fontId="2" fillId="0" borderId="0" xfId="3" applyAlignment="1">
      <alignment vertical="center"/>
    </xf>
    <xf numFmtId="43" fontId="5" fillId="0" borderId="0" xfId="2" applyFont="1"/>
    <xf numFmtId="0" fontId="7" fillId="0" borderId="0" xfId="4" applyFont="1"/>
    <xf numFmtId="0" fontId="2" fillId="0" borderId="0" xfId="5" applyAlignment="1">
      <alignment vertical="center"/>
    </xf>
    <xf numFmtId="0" fontId="8" fillId="0" borderId="0" xfId="1" applyFont="1" applyAlignment="1">
      <alignment horizontal="center" vertical="center" wrapText="1"/>
    </xf>
    <xf numFmtId="0" fontId="7" fillId="0" borderId="0" xfId="4" applyFont="1" applyAlignment="1"/>
    <xf numFmtId="0" fontId="9" fillId="0" borderId="0" xfId="0" applyFont="1" applyAlignment="1">
      <alignment vertical="center"/>
    </xf>
    <xf numFmtId="0" fontId="2" fillId="0" borderId="0" xfId="6"/>
    <xf numFmtId="0" fontId="3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11" fillId="3" borderId="1" xfId="1" applyFont="1" applyFill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 wrapText="1"/>
    </xf>
    <xf numFmtId="0" fontId="4" fillId="0" borderId="5" xfId="1" applyFont="1" applyBorder="1" applyAlignment="1">
      <alignment vertical="center"/>
    </xf>
    <xf numFmtId="0" fontId="4" fillId="0" borderId="5" xfId="7" quotePrefix="1" applyFont="1" applyBorder="1" applyAlignment="1">
      <alignment horizontal="right" vertical="center"/>
    </xf>
    <xf numFmtId="0" fontId="4" fillId="0" borderId="5" xfId="7" applyFont="1" applyBorder="1" applyAlignment="1">
      <alignment vertical="center"/>
    </xf>
    <xf numFmtId="0" fontId="4" fillId="0" borderId="6" xfId="7" applyFont="1" applyBorder="1" applyAlignment="1">
      <alignment horizontal="left" vertical="center" wrapText="1"/>
    </xf>
    <xf numFmtId="164" fontId="4" fillId="0" borderId="5" xfId="7" applyNumberFormat="1" applyFont="1" applyBorder="1" applyAlignment="1">
      <alignment vertical="center"/>
    </xf>
    <xf numFmtId="0" fontId="12" fillId="0" borderId="0" xfId="1" applyFont="1"/>
    <xf numFmtId="0" fontId="0" fillId="0" borderId="5" xfId="1" applyFont="1" applyBorder="1" applyAlignment="1">
      <alignment vertical="center"/>
    </xf>
    <xf numFmtId="164" fontId="4" fillId="0" borderId="5" xfId="7" applyNumberFormat="1" applyFont="1" applyFill="1" applyBorder="1" applyAlignment="1">
      <alignment vertical="center"/>
    </xf>
    <xf numFmtId="49" fontId="13" fillId="4" borderId="1" xfId="0" applyNumberFormat="1" applyFont="1" applyFill="1" applyBorder="1" applyAlignment="1" applyProtection="1">
      <alignment horizontal="left" vertical="center" wrapText="1"/>
      <protection locked="0"/>
    </xf>
    <xf numFmtId="49" fontId="13" fillId="4" borderId="6" xfId="7" applyNumberFormat="1" applyFont="1" applyFill="1" applyBorder="1" applyAlignment="1" applyProtection="1">
      <alignment horizontal="left" vertical="center" wrapText="1"/>
      <protection locked="0"/>
    </xf>
    <xf numFmtId="164" fontId="15" fillId="0" borderId="7" xfId="7" applyNumberFormat="1" applyFont="1" applyFill="1" applyBorder="1" applyAlignment="1">
      <alignment vertical="center"/>
    </xf>
    <xf numFmtId="0" fontId="15" fillId="0" borderId="2" xfId="1" applyFont="1" applyBorder="1" applyAlignment="1">
      <alignment horizontal="center" vertical="center"/>
    </xf>
    <xf numFmtId="0" fontId="15" fillId="0" borderId="3" xfId="7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7" applyFont="1" applyBorder="1" applyAlignment="1">
      <alignment vertical="center"/>
    </xf>
    <xf numFmtId="49" fontId="13" fillId="5" borderId="8" xfId="7" applyNumberFormat="1" applyFont="1" applyFill="1" applyBorder="1" applyAlignment="1" applyProtection="1">
      <alignment horizontal="left" vertical="center" wrapText="1"/>
      <protection locked="0"/>
    </xf>
    <xf numFmtId="164" fontId="4" fillId="0" borderId="1" xfId="7" applyNumberFormat="1" applyFont="1" applyFill="1" applyBorder="1" applyAlignment="1">
      <alignment vertical="center"/>
    </xf>
    <xf numFmtId="0" fontId="4" fillId="0" borderId="1" xfId="7" applyFont="1" applyBorder="1" applyAlignment="1">
      <alignment horizontal="left" vertical="center" wrapText="1"/>
    </xf>
    <xf numFmtId="164" fontId="4" fillId="0" borderId="1" xfId="7" applyNumberFormat="1" applyFont="1" applyFill="1" applyBorder="1" applyAlignment="1">
      <alignment horizontal="left" vertical="center"/>
    </xf>
    <xf numFmtId="0" fontId="4" fillId="0" borderId="9" xfId="7" applyFont="1" applyBorder="1" applyAlignment="1">
      <alignment vertical="center"/>
    </xf>
    <xf numFmtId="164" fontId="4" fillId="0" borderId="9" xfId="7" applyNumberFormat="1" applyFont="1" applyFill="1" applyBorder="1" applyAlignment="1">
      <alignment horizontal="left" vertical="center"/>
    </xf>
    <xf numFmtId="0" fontId="4" fillId="0" borderId="10" xfId="1" applyFont="1" applyBorder="1" applyAlignment="1">
      <alignment vertical="center"/>
    </xf>
    <xf numFmtId="0" fontId="14" fillId="0" borderId="1" xfId="1" applyFont="1" applyBorder="1" applyAlignment="1">
      <alignment vertical="center"/>
    </xf>
    <xf numFmtId="0" fontId="14" fillId="2" borderId="1" xfId="1" applyFont="1" applyFill="1" applyBorder="1" applyAlignment="1">
      <alignment vertical="center"/>
    </xf>
    <xf numFmtId="0" fontId="14" fillId="2" borderId="11" xfId="1" applyFont="1" applyFill="1" applyBorder="1" applyAlignment="1">
      <alignment vertical="center" wrapText="1"/>
    </xf>
    <xf numFmtId="43" fontId="13" fillId="2" borderId="12" xfId="7" applyNumberFormat="1" applyFont="1" applyFill="1" applyBorder="1" applyAlignment="1" applyProtection="1">
      <alignment horizontal="left" vertical="center" wrapText="1"/>
      <protection locked="0"/>
    </xf>
    <xf numFmtId="164" fontId="15" fillId="0" borderId="17" xfId="1" applyNumberFormat="1" applyFont="1" applyBorder="1" applyAlignment="1">
      <alignment vertical="center"/>
    </xf>
    <xf numFmtId="0" fontId="17" fillId="0" borderId="0" xfId="1" applyFont="1" applyAlignment="1">
      <alignment vertical="center"/>
    </xf>
    <xf numFmtId="0" fontId="4" fillId="0" borderId="0" xfId="7" applyAlignment="1">
      <alignment vertical="center"/>
    </xf>
    <xf numFmtId="43" fontId="0" fillId="0" borderId="0" xfId="2" applyFont="1"/>
    <xf numFmtId="0" fontId="2" fillId="0" borderId="0" xfId="8" applyAlignment="1">
      <alignment vertical="center"/>
    </xf>
    <xf numFmtId="0" fontId="4" fillId="0" borderId="0" xfId="7"/>
    <xf numFmtId="0" fontId="2" fillId="0" borderId="0" xfId="8"/>
    <xf numFmtId="0" fontId="8" fillId="0" borderId="0" xfId="7" applyFont="1" applyAlignment="1">
      <alignment horizontal="center" vertical="center" wrapText="1"/>
    </xf>
    <xf numFmtId="0" fontId="10" fillId="0" borderId="0" xfId="7" applyFont="1" applyAlignment="1">
      <alignment horizontal="center" vertical="center" wrapText="1"/>
    </xf>
    <xf numFmtId="0" fontId="13" fillId="0" borderId="0" xfId="7" applyNumberFormat="1" applyFont="1" applyFill="1" applyBorder="1" applyAlignment="1" applyProtection="1">
      <alignment horizontal="left"/>
      <protection locked="0"/>
    </xf>
    <xf numFmtId="43" fontId="10" fillId="0" borderId="0" xfId="2" applyFont="1" applyFill="1" applyBorder="1"/>
    <xf numFmtId="0" fontId="3" fillId="0" borderId="0" xfId="7" applyFont="1" applyAlignment="1">
      <alignment vertical="center"/>
    </xf>
    <xf numFmtId="0" fontId="0" fillId="0" borderId="0" xfId="7" applyFont="1"/>
    <xf numFmtId="0" fontId="4" fillId="0" borderId="0" xfId="7" applyAlignment="1">
      <alignment horizontal="right" vertical="center"/>
    </xf>
    <xf numFmtId="0" fontId="18" fillId="3" borderId="1" xfId="7" applyFont="1" applyFill="1" applyBorder="1" applyAlignment="1">
      <alignment horizontal="center" vertical="center" wrapText="1"/>
    </xf>
    <xf numFmtId="0" fontId="18" fillId="0" borderId="1" xfId="7" applyFont="1" applyBorder="1" applyAlignment="1">
      <alignment vertical="center"/>
    </xf>
    <xf numFmtId="41" fontId="18" fillId="0" borderId="1" xfId="7" applyNumberFormat="1" applyFont="1" applyBorder="1" applyAlignment="1">
      <alignment vertical="center"/>
    </xf>
    <xf numFmtId="0" fontId="4" fillId="0" borderId="1" xfId="7" applyBorder="1" applyAlignment="1">
      <alignment vertical="center"/>
    </xf>
    <xf numFmtId="41" fontId="4" fillId="0" borderId="1" xfId="7" applyNumberFormat="1" applyBorder="1" applyAlignment="1">
      <alignment vertical="center"/>
    </xf>
    <xf numFmtId="41" fontId="14" fillId="0" borderId="9" xfId="7" applyNumberFormat="1" applyFont="1" applyBorder="1" applyAlignment="1">
      <alignment vertical="center"/>
    </xf>
    <xf numFmtId="0" fontId="4" fillId="0" borderId="9" xfId="7" applyBorder="1" applyAlignment="1">
      <alignment vertical="center"/>
    </xf>
    <xf numFmtId="41" fontId="4" fillId="0" borderId="9" xfId="7" applyNumberFormat="1" applyBorder="1" applyAlignment="1">
      <alignment vertical="center"/>
    </xf>
    <xf numFmtId="0" fontId="4" fillId="0" borderId="14" xfId="7" applyBorder="1" applyAlignment="1">
      <alignment vertical="center"/>
    </xf>
    <xf numFmtId="0" fontId="19" fillId="0" borderId="15" xfId="7" applyFont="1" applyBorder="1" applyAlignment="1">
      <alignment vertical="center"/>
    </xf>
    <xf numFmtId="0" fontId="19" fillId="0" borderId="16" xfId="7" applyFont="1" applyBorder="1" applyAlignment="1">
      <alignment vertical="center"/>
    </xf>
    <xf numFmtId="41" fontId="18" fillId="0" borderId="14" xfId="7" applyNumberFormat="1" applyFont="1" applyBorder="1" applyAlignment="1">
      <alignment vertical="center"/>
    </xf>
    <xf numFmtId="41" fontId="18" fillId="0" borderId="17" xfId="7" applyNumberFormat="1" applyFont="1" applyBorder="1" applyAlignment="1">
      <alignment vertical="center"/>
    </xf>
    <xf numFmtId="41" fontId="18" fillId="0" borderId="15" xfId="7" applyNumberFormat="1" applyFont="1" applyBorder="1" applyAlignment="1">
      <alignment vertical="center"/>
    </xf>
    <xf numFmtId="0" fontId="20" fillId="0" borderId="0" xfId="9"/>
    <xf numFmtId="0" fontId="14" fillId="0" borderId="0" xfId="10" applyFont="1" applyBorder="1"/>
    <xf numFmtId="0" fontId="2" fillId="0" borderId="0" xfId="10"/>
    <xf numFmtId="0" fontId="21" fillId="0" borderId="0" xfId="7" applyFont="1" applyAlignment="1">
      <alignment horizontal="left"/>
    </xf>
    <xf numFmtId="0" fontId="22" fillId="0" borderId="0" xfId="11" applyFont="1"/>
    <xf numFmtId="0" fontId="23" fillId="0" borderId="0" xfId="10" applyFont="1"/>
    <xf numFmtId="0" fontId="20" fillId="0" borderId="0" xfId="11"/>
    <xf numFmtId="0" fontId="24" fillId="0" borderId="0" xfId="7" applyFont="1"/>
    <xf numFmtId="0" fontId="26" fillId="6" borderId="1" xfId="11" applyFont="1" applyFill="1" applyBorder="1" applyAlignment="1">
      <alignment horizontal="center" vertical="center" wrapText="1"/>
    </xf>
    <xf numFmtId="0" fontId="28" fillId="2" borderId="5" xfId="11" applyFont="1" applyFill="1" applyBorder="1" applyAlignment="1">
      <alignment vertical="center" wrapText="1"/>
    </xf>
    <xf numFmtId="43" fontId="28" fillId="2" borderId="5" xfId="12" applyNumberFormat="1" applyFont="1" applyFill="1" applyBorder="1" applyAlignment="1">
      <alignment horizontal="left" vertical="center" wrapText="1"/>
    </xf>
    <xf numFmtId="0" fontId="29" fillId="2" borderId="19" xfId="11" applyFont="1" applyFill="1" applyBorder="1" applyAlignment="1">
      <alignment horizontal="center" vertical="center"/>
    </xf>
    <xf numFmtId="0" fontId="29" fillId="2" borderId="19" xfId="11" applyFont="1" applyFill="1" applyBorder="1" applyAlignment="1">
      <alignment horizontal="center" vertical="center" wrapText="1"/>
    </xf>
    <xf numFmtId="0" fontId="28" fillId="2" borderId="20" xfId="11" applyFont="1" applyFill="1" applyBorder="1" applyAlignment="1">
      <alignment vertical="center" wrapText="1"/>
    </xf>
    <xf numFmtId="43" fontId="28" fillId="2" borderId="20" xfId="12" applyNumberFormat="1" applyFont="1" applyFill="1" applyBorder="1" applyAlignment="1">
      <alignment horizontal="left" vertical="center" wrapText="1"/>
    </xf>
    <xf numFmtId="0" fontId="28" fillId="2" borderId="11" xfId="11" applyFont="1" applyFill="1" applyBorder="1" applyAlignment="1">
      <alignment horizontal="center" vertical="center" wrapText="1"/>
    </xf>
    <xf numFmtId="0" fontId="28" fillId="2" borderId="19" xfId="11" applyFont="1" applyFill="1" applyBorder="1" applyAlignment="1">
      <alignment vertical="center" wrapText="1"/>
    </xf>
    <xf numFmtId="43" fontId="28" fillId="2" borderId="19" xfId="12" applyNumberFormat="1" applyFont="1" applyFill="1" applyBorder="1" applyAlignment="1">
      <alignment horizontal="left" vertical="center" wrapText="1"/>
    </xf>
    <xf numFmtId="43" fontId="28" fillId="2" borderId="21" xfId="12" applyNumberFormat="1" applyFont="1" applyFill="1" applyBorder="1" applyAlignment="1">
      <alignment horizontal="left" vertical="center" wrapText="1"/>
    </xf>
    <xf numFmtId="43" fontId="28" fillId="2" borderId="22" xfId="12" applyNumberFormat="1" applyFont="1" applyFill="1" applyBorder="1" applyAlignment="1">
      <alignment horizontal="left" vertical="center" wrapText="1"/>
    </xf>
    <xf numFmtId="0" fontId="27" fillId="2" borderId="9" xfId="11" applyFont="1" applyFill="1" applyBorder="1" applyAlignment="1">
      <alignment horizontal="center" vertical="center"/>
    </xf>
    <xf numFmtId="0" fontId="29" fillId="2" borderId="1" xfId="7" applyFont="1" applyFill="1" applyBorder="1" applyAlignment="1">
      <alignment vertical="center" wrapText="1"/>
    </xf>
    <xf numFmtId="43" fontId="28" fillId="2" borderId="1" xfId="12" applyFont="1" applyFill="1" applyBorder="1" applyAlignment="1">
      <alignment vertical="center"/>
    </xf>
    <xf numFmtId="0" fontId="28" fillId="2" borderId="20" xfId="11" applyFont="1" applyFill="1" applyBorder="1" applyAlignment="1">
      <alignment horizontal="center" vertical="center" wrapText="1"/>
    </xf>
    <xf numFmtId="0" fontId="29" fillId="2" borderId="20" xfId="7" applyFont="1" applyFill="1" applyBorder="1" applyAlignment="1">
      <alignment vertical="center" wrapText="1"/>
    </xf>
    <xf numFmtId="0" fontId="29" fillId="2" borderId="19" xfId="7" applyFont="1" applyFill="1" applyBorder="1" applyAlignment="1">
      <alignment vertical="center" wrapText="1"/>
    </xf>
    <xf numFmtId="43" fontId="24" fillId="2" borderId="19" xfId="13" applyFont="1" applyFill="1" applyBorder="1" applyAlignment="1">
      <alignment vertical="center"/>
    </xf>
    <xf numFmtId="43" fontId="24" fillId="2" borderId="21" xfId="13" applyFont="1" applyFill="1" applyBorder="1" applyAlignment="1">
      <alignment vertical="center"/>
    </xf>
    <xf numFmtId="0" fontId="28" fillId="2" borderId="9" xfId="11" applyFont="1" applyFill="1" applyBorder="1" applyAlignment="1">
      <alignment vertical="center" wrapText="1"/>
    </xf>
    <xf numFmtId="43" fontId="28" fillId="2" borderId="9" xfId="12" applyNumberFormat="1" applyFont="1" applyFill="1" applyBorder="1" applyAlignment="1">
      <alignment horizontal="left" vertical="center" wrapText="1"/>
    </xf>
    <xf numFmtId="0" fontId="28" fillId="2" borderId="9" xfId="11" applyFont="1" applyFill="1" applyBorder="1" applyAlignment="1">
      <alignment horizontal="center" vertical="center" wrapText="1"/>
    </xf>
    <xf numFmtId="0" fontId="28" fillId="2" borderId="19" xfId="11" applyFont="1" applyFill="1" applyBorder="1" applyAlignment="1">
      <alignment horizontal="center" vertical="center" wrapText="1"/>
    </xf>
    <xf numFmtId="0" fontId="28" fillId="2" borderId="11" xfId="11" applyFont="1" applyFill="1" applyBorder="1" applyAlignment="1">
      <alignment vertical="center" wrapText="1"/>
    </xf>
    <xf numFmtId="43" fontId="28" fillId="2" borderId="5" xfId="13" applyFont="1" applyFill="1" applyBorder="1" applyAlignment="1">
      <alignment vertical="center"/>
    </xf>
    <xf numFmtId="0" fontId="29" fillId="2" borderId="9" xfId="11" applyFont="1" applyFill="1" applyBorder="1" applyAlignment="1">
      <alignment horizontal="center" vertical="center"/>
    </xf>
    <xf numFmtId="0" fontId="28" fillId="2" borderId="19" xfId="11" applyNumberFormat="1" applyFont="1" applyFill="1" applyBorder="1" applyAlignment="1">
      <alignment vertical="center" wrapText="1"/>
    </xf>
    <xf numFmtId="43" fontId="28" fillId="2" borderId="19" xfId="13" applyFont="1" applyFill="1" applyBorder="1" applyAlignment="1">
      <alignment vertical="center"/>
    </xf>
    <xf numFmtId="43" fontId="20" fillId="0" borderId="0" xfId="9" applyNumberFormat="1"/>
    <xf numFmtId="0" fontId="29" fillId="2" borderId="5" xfId="7" applyFont="1" applyFill="1" applyBorder="1" applyAlignment="1">
      <alignment vertical="center" wrapText="1"/>
    </xf>
    <xf numFmtId="0" fontId="29" fillId="2" borderId="5" xfId="11" applyFont="1" applyFill="1" applyBorder="1" applyAlignment="1">
      <alignment horizontal="center" vertical="center"/>
    </xf>
    <xf numFmtId="0" fontId="29" fillId="2" borderId="21" xfId="7" applyFont="1" applyFill="1" applyBorder="1" applyAlignment="1">
      <alignment vertical="center" wrapText="1"/>
    </xf>
    <xf numFmtId="43" fontId="28" fillId="2" borderId="22" xfId="13" applyFont="1" applyFill="1" applyBorder="1" applyAlignment="1">
      <alignment vertical="center"/>
    </xf>
    <xf numFmtId="0" fontId="29" fillId="2" borderId="22" xfId="11" applyFont="1" applyFill="1" applyBorder="1" applyAlignment="1">
      <alignment horizontal="center" vertical="center"/>
    </xf>
    <xf numFmtId="0" fontId="24" fillId="2" borderId="1" xfId="7" applyFont="1" applyFill="1" applyBorder="1" applyAlignment="1">
      <alignment vertical="center" wrapText="1"/>
    </xf>
    <xf numFmtId="43" fontId="28" fillId="2" borderId="6" xfId="13" applyFont="1" applyFill="1" applyBorder="1" applyAlignment="1">
      <alignment vertical="center"/>
    </xf>
    <xf numFmtId="0" fontId="29" fillId="2" borderId="6" xfId="11" applyFont="1" applyFill="1" applyBorder="1" applyAlignment="1">
      <alignment horizontal="center" vertical="center"/>
    </xf>
    <xf numFmtId="0" fontId="24" fillId="2" borderId="22" xfId="7" applyFont="1" applyFill="1" applyBorder="1" applyAlignment="1">
      <alignment vertical="center" wrapText="1"/>
    </xf>
    <xf numFmtId="0" fontId="24" fillId="2" borderId="20" xfId="11" applyFont="1" applyFill="1" applyBorder="1" applyAlignment="1">
      <alignment vertical="center" wrapText="1"/>
    </xf>
    <xf numFmtId="43" fontId="28" fillId="2" borderId="20" xfId="13" applyFont="1" applyFill="1" applyBorder="1" applyAlignment="1">
      <alignment vertical="center"/>
    </xf>
    <xf numFmtId="0" fontId="24" fillId="2" borderId="19" xfId="11" applyFont="1" applyFill="1" applyBorder="1" applyAlignment="1">
      <alignment vertical="center" wrapText="1"/>
    </xf>
    <xf numFmtId="0" fontId="29" fillId="2" borderId="21" xfId="11" applyFont="1" applyFill="1" applyBorder="1" applyAlignment="1">
      <alignment horizontal="center" vertical="center"/>
    </xf>
    <xf numFmtId="0" fontId="29" fillId="2" borderId="21" xfId="11" applyFont="1" applyFill="1" applyBorder="1" applyAlignment="1">
      <alignment horizontal="center" vertical="center" wrapText="1"/>
    </xf>
    <xf numFmtId="0" fontId="24" fillId="2" borderId="22" xfId="11" applyFont="1" applyFill="1" applyBorder="1" applyAlignment="1">
      <alignment vertical="center" wrapText="1"/>
    </xf>
    <xf numFmtId="0" fontId="29" fillId="2" borderId="22" xfId="11" applyFont="1" applyFill="1" applyBorder="1" applyAlignment="1">
      <alignment horizontal="center" vertical="center" wrapText="1"/>
    </xf>
    <xf numFmtId="0" fontId="28" fillId="2" borderId="5" xfId="11" applyFont="1" applyFill="1" applyBorder="1" applyAlignment="1">
      <alignment horizontal="left" vertical="center" wrapText="1"/>
    </xf>
    <xf numFmtId="0" fontId="28" fillId="2" borderId="5" xfId="11" applyFont="1" applyFill="1" applyBorder="1" applyAlignment="1">
      <alignment horizontal="center" vertical="center" wrapText="1"/>
    </xf>
    <xf numFmtId="0" fontId="28" fillId="2" borderId="19" xfId="11" applyFont="1" applyFill="1" applyBorder="1" applyAlignment="1">
      <alignment horizontal="left" vertical="center" wrapText="1"/>
    </xf>
    <xf numFmtId="0" fontId="29" fillId="2" borderId="22" xfId="7" applyFont="1" applyFill="1" applyBorder="1" applyAlignment="1">
      <alignment vertical="center" wrapText="1"/>
    </xf>
    <xf numFmtId="0" fontId="29" fillId="2" borderId="20" xfId="11" applyFont="1" applyFill="1" applyBorder="1" applyAlignment="1">
      <alignment horizontal="center" vertical="center"/>
    </xf>
    <xf numFmtId="0" fontId="28" fillId="2" borderId="21" xfId="11" applyFont="1" applyFill="1" applyBorder="1" applyAlignment="1">
      <alignment vertical="center" wrapText="1"/>
    </xf>
    <xf numFmtId="43" fontId="28" fillId="2" borderId="21" xfId="13" applyFont="1" applyFill="1" applyBorder="1" applyAlignment="1">
      <alignment vertical="center"/>
    </xf>
    <xf numFmtId="0" fontId="28" fillId="2" borderId="21" xfId="11" applyFont="1" applyFill="1" applyBorder="1" applyAlignment="1">
      <alignment horizontal="left" vertical="center" wrapText="1"/>
    </xf>
    <xf numFmtId="0" fontId="29" fillId="2" borderId="11" xfId="11" applyFont="1" applyFill="1" applyBorder="1" applyAlignment="1">
      <alignment horizontal="center" vertical="center"/>
    </xf>
    <xf numFmtId="0" fontId="29" fillId="2" borderId="11" xfId="11" applyFont="1" applyFill="1" applyBorder="1" applyAlignment="1">
      <alignment horizontal="center" vertical="center" wrapText="1"/>
    </xf>
    <xf numFmtId="0" fontId="28" fillId="2" borderId="22" xfId="11" applyFont="1" applyFill="1" applyBorder="1" applyAlignment="1">
      <alignment vertical="center" wrapText="1"/>
    </xf>
    <xf numFmtId="0" fontId="24" fillId="2" borderId="5" xfId="7" applyFont="1" applyFill="1" applyBorder="1" applyAlignment="1">
      <alignment vertical="center" wrapText="1"/>
    </xf>
    <xf numFmtId="0" fontId="24" fillId="2" borderId="20" xfId="7" applyFont="1" applyFill="1" applyBorder="1" applyAlignment="1">
      <alignment vertical="center" wrapText="1"/>
    </xf>
    <xf numFmtId="0" fontId="27" fillId="2" borderId="1" xfId="11" applyFont="1" applyFill="1" applyBorder="1" applyAlignment="1">
      <alignment horizontal="center" vertical="center"/>
    </xf>
    <xf numFmtId="43" fontId="28" fillId="2" borderId="9" xfId="13" applyFont="1" applyFill="1" applyBorder="1" applyAlignment="1">
      <alignment vertical="center"/>
    </xf>
    <xf numFmtId="0" fontId="28" fillId="2" borderId="22" xfId="11" applyFont="1" applyFill="1" applyBorder="1" applyAlignment="1">
      <alignment horizontal="center" vertical="center" wrapText="1"/>
    </xf>
    <xf numFmtId="0" fontId="24" fillId="2" borderId="19" xfId="7" applyFont="1" applyFill="1" applyBorder="1" applyAlignment="1">
      <alignment vertical="center" wrapText="1"/>
    </xf>
    <xf numFmtId="43" fontId="24" fillId="2" borderId="5" xfId="13" applyFont="1" applyFill="1" applyBorder="1" applyAlignment="1">
      <alignment vertical="center"/>
    </xf>
    <xf numFmtId="0" fontId="24" fillId="2" borderId="5" xfId="11" applyFont="1" applyFill="1" applyBorder="1" applyAlignment="1">
      <alignment horizontal="center" vertical="center"/>
    </xf>
    <xf numFmtId="43" fontId="24" fillId="2" borderId="20" xfId="13" applyFont="1" applyFill="1" applyBorder="1" applyAlignment="1">
      <alignment vertical="center"/>
    </xf>
    <xf numFmtId="0" fontId="24" fillId="2" borderId="11" xfId="11" applyFont="1" applyFill="1" applyBorder="1" applyAlignment="1">
      <alignment horizontal="center" vertical="center"/>
    </xf>
    <xf numFmtId="43" fontId="24" fillId="2" borderId="22" xfId="13" applyFont="1" applyFill="1" applyBorder="1" applyAlignment="1">
      <alignment vertical="center"/>
    </xf>
    <xf numFmtId="43" fontId="28" fillId="2" borderId="5" xfId="13" applyFont="1" applyFill="1" applyBorder="1" applyAlignment="1">
      <alignment horizontal="center" vertical="center"/>
    </xf>
    <xf numFmtId="43" fontId="28" fillId="2" borderId="19" xfId="13" applyFont="1" applyFill="1" applyBorder="1" applyAlignment="1">
      <alignment horizontal="center" vertical="center"/>
    </xf>
    <xf numFmtId="43" fontId="28" fillId="2" borderId="22" xfId="13" applyFont="1" applyFill="1" applyBorder="1" applyAlignment="1">
      <alignment horizontal="center" vertical="center"/>
    </xf>
    <xf numFmtId="43" fontId="28" fillId="2" borderId="20" xfId="13" applyFont="1" applyFill="1" applyBorder="1" applyAlignment="1">
      <alignment horizontal="center" vertical="center"/>
    </xf>
    <xf numFmtId="0" fontId="24" fillId="2" borderId="21" xfId="7" applyFont="1" applyFill="1" applyBorder="1" applyAlignment="1">
      <alignment vertical="center" wrapText="1"/>
    </xf>
    <xf numFmtId="43" fontId="28" fillId="2" borderId="21" xfId="13" applyFont="1" applyFill="1" applyBorder="1" applyAlignment="1">
      <alignment horizontal="center" vertical="center"/>
    </xf>
    <xf numFmtId="0" fontId="30" fillId="2" borderId="1" xfId="11" applyFont="1" applyFill="1" applyBorder="1"/>
    <xf numFmtId="43" fontId="30" fillId="2" borderId="1" xfId="14" applyFont="1" applyFill="1" applyBorder="1"/>
    <xf numFmtId="0" fontId="30" fillId="2" borderId="1" xfId="11" applyFont="1" applyFill="1" applyBorder="1" applyAlignment="1">
      <alignment vertical="center"/>
    </xf>
    <xf numFmtId="43" fontId="5" fillId="0" borderId="0" xfId="2" applyFont="1" applyAlignment="1">
      <alignment horizontal="left"/>
    </xf>
    <xf numFmtId="0" fontId="9" fillId="0" borderId="0" xfId="16" applyFont="1" applyAlignment="1">
      <alignment horizontal="left" vertical="center"/>
    </xf>
    <xf numFmtId="0" fontId="0" fillId="0" borderId="0" xfId="7" applyFont="1" applyAlignment="1">
      <alignment vertical="center"/>
    </xf>
    <xf numFmtId="0" fontId="2" fillId="0" borderId="0" xfId="8" applyAlignment="1">
      <alignment horizontal="center" vertical="center"/>
    </xf>
    <xf numFmtId="0" fontId="18" fillId="0" borderId="1" xfId="7" quotePrefix="1" applyFont="1" applyBorder="1" applyAlignment="1">
      <alignment horizontal="right" vertical="center"/>
    </xf>
    <xf numFmtId="164" fontId="18" fillId="0" borderId="1" xfId="7" applyNumberFormat="1" applyFont="1" applyBorder="1" applyAlignment="1">
      <alignment vertical="center"/>
    </xf>
    <xf numFmtId="164" fontId="18" fillId="2" borderId="1" xfId="7" applyNumberFormat="1" applyFont="1" applyFill="1" applyBorder="1" applyAlignment="1">
      <alignment vertical="center"/>
    </xf>
    <xf numFmtId="164" fontId="4" fillId="0" borderId="1" xfId="7" applyNumberFormat="1" applyBorder="1" applyAlignment="1">
      <alignment vertical="center"/>
    </xf>
    <xf numFmtId="164" fontId="4" fillId="2" borderId="1" xfId="7" applyNumberFormat="1" applyFill="1" applyBorder="1" applyAlignment="1">
      <alignment vertical="center"/>
    </xf>
    <xf numFmtId="164" fontId="4" fillId="0" borderId="1" xfId="7" applyNumberFormat="1" applyFont="1" applyBorder="1" applyAlignment="1">
      <alignment vertical="center"/>
    </xf>
    <xf numFmtId="0" fontId="18" fillId="2" borderId="1" xfId="7" applyFont="1" applyFill="1" applyBorder="1" applyAlignment="1">
      <alignment vertical="center"/>
    </xf>
    <xf numFmtId="0" fontId="4" fillId="2" borderId="1" xfId="7" applyFill="1" applyBorder="1" applyAlignment="1">
      <alignment vertical="center"/>
    </xf>
    <xf numFmtId="164" fontId="4" fillId="2" borderId="1" xfId="7" applyNumberFormat="1" applyFont="1" applyFill="1" applyBorder="1" applyAlignment="1">
      <alignment vertical="center"/>
    </xf>
    <xf numFmtId="0" fontId="15" fillId="0" borderId="1" xfId="7" applyFont="1" applyBorder="1" applyAlignment="1">
      <alignment vertical="center"/>
    </xf>
    <xf numFmtId="164" fontId="4" fillId="0" borderId="6" xfId="7" applyNumberFormat="1" applyBorder="1" applyAlignment="1">
      <alignment vertical="center"/>
    </xf>
    <xf numFmtId="164" fontId="4" fillId="0" borderId="6" xfId="7" applyNumberFormat="1" applyFont="1" applyBorder="1" applyAlignment="1">
      <alignment vertical="center"/>
    </xf>
    <xf numFmtId="0" fontId="32" fillId="0" borderId="1" xfId="7" applyFont="1" applyBorder="1" applyAlignment="1">
      <alignment vertical="center"/>
    </xf>
    <xf numFmtId="0" fontId="15" fillId="2" borderId="1" xfId="7" applyFont="1" applyFill="1" applyBorder="1" applyAlignment="1">
      <alignment vertical="center"/>
    </xf>
    <xf numFmtId="164" fontId="15" fillId="2" borderId="1" xfId="7" applyNumberFormat="1" applyFont="1" applyFill="1" applyBorder="1" applyAlignment="1">
      <alignment vertical="center"/>
    </xf>
    <xf numFmtId="0" fontId="33" fillId="0" borderId="1" xfId="7" applyFont="1" applyBorder="1" applyAlignment="1">
      <alignment vertical="center"/>
    </xf>
    <xf numFmtId="0" fontId="4" fillId="2" borderId="6" xfId="7" applyFill="1" applyBorder="1" applyAlignment="1">
      <alignment vertical="center"/>
    </xf>
    <xf numFmtId="164" fontId="4" fillId="2" borderId="6" xfId="7" applyNumberFormat="1" applyFill="1" applyBorder="1" applyAlignment="1">
      <alignment vertical="center"/>
    </xf>
    <xf numFmtId="0" fontId="18" fillId="2" borderId="6" xfId="7" applyFont="1" applyFill="1" applyBorder="1" applyAlignment="1">
      <alignment vertical="center"/>
    </xf>
    <xf numFmtId="0" fontId="18" fillId="2" borderId="22" xfId="7" applyFont="1" applyFill="1" applyBorder="1" applyAlignment="1">
      <alignment vertical="center"/>
    </xf>
    <xf numFmtId="164" fontId="18" fillId="2" borderId="22" xfId="7" applyNumberFormat="1" applyFont="1" applyFill="1" applyBorder="1" applyAlignment="1">
      <alignment vertical="center"/>
    </xf>
    <xf numFmtId="164" fontId="18" fillId="0" borderId="22" xfId="7" applyNumberFormat="1" applyFont="1" applyBorder="1" applyAlignment="1">
      <alignment vertical="center"/>
    </xf>
    <xf numFmtId="0" fontId="4" fillId="2" borderId="11" xfId="7" applyFill="1" applyBorder="1" applyAlignment="1">
      <alignment vertical="center"/>
    </xf>
    <xf numFmtId="164" fontId="4" fillId="2" borderId="11" xfId="7" applyNumberFormat="1" applyFill="1" applyBorder="1" applyAlignment="1">
      <alignment vertical="center"/>
    </xf>
    <xf numFmtId="164" fontId="4" fillId="0" borderId="11" xfId="7" applyNumberFormat="1" applyBorder="1" applyAlignment="1">
      <alignment vertical="center"/>
    </xf>
    <xf numFmtId="0" fontId="33" fillId="0" borderId="6" xfId="7" applyFont="1" applyBorder="1" applyAlignment="1">
      <alignment vertical="center"/>
    </xf>
    <xf numFmtId="164" fontId="15" fillId="0" borderId="1" xfId="7" applyNumberFormat="1" applyFont="1" applyBorder="1" applyAlignment="1">
      <alignment vertical="center"/>
    </xf>
    <xf numFmtId="164" fontId="4" fillId="0" borderId="9" xfId="7" applyNumberFormat="1" applyBorder="1" applyAlignment="1">
      <alignment vertical="center"/>
    </xf>
    <xf numFmtId="164" fontId="4" fillId="2" borderId="9" xfId="7" applyNumberFormat="1" applyFill="1" applyBorder="1" applyAlignment="1">
      <alignment vertical="center"/>
    </xf>
    <xf numFmtId="0" fontId="18" fillId="0" borderId="23" xfId="7" applyFont="1" applyBorder="1" applyAlignment="1">
      <alignment vertical="center"/>
    </xf>
    <xf numFmtId="0" fontId="18" fillId="0" borderId="24" xfId="7" applyFont="1" applyBorder="1" applyAlignment="1">
      <alignment vertical="center"/>
    </xf>
    <xf numFmtId="0" fontId="18" fillId="0" borderId="25" xfId="7" applyFont="1" applyBorder="1" applyAlignment="1">
      <alignment vertical="center"/>
    </xf>
    <xf numFmtId="164" fontId="18" fillId="0" borderId="26" xfId="7" applyNumberFormat="1" applyFont="1" applyBorder="1" applyAlignment="1">
      <alignment vertical="center"/>
    </xf>
    <xf numFmtId="0" fontId="34" fillId="0" borderId="0" xfId="8" applyFont="1" applyAlignment="1">
      <alignment vertical="center"/>
    </xf>
    <xf numFmtId="0" fontId="4" fillId="2" borderId="5" xfId="7" applyFont="1" applyFill="1" applyBorder="1" applyAlignment="1">
      <alignment vertical="center"/>
    </xf>
    <xf numFmtId="0" fontId="0" fillId="2" borderId="6" xfId="7" applyFont="1" applyFill="1" applyBorder="1" applyAlignment="1">
      <alignment horizontal="left" vertical="center" wrapText="1"/>
    </xf>
    <xf numFmtId="43" fontId="24" fillId="2" borderId="5" xfId="14" applyFont="1" applyFill="1" applyBorder="1" applyAlignment="1">
      <alignment vertical="center" wrapText="1"/>
    </xf>
    <xf numFmtId="43" fontId="24" fillId="2" borderId="19" xfId="14" applyFont="1" applyFill="1" applyBorder="1" applyAlignment="1">
      <alignment vertical="center" wrapText="1"/>
    </xf>
    <xf numFmtId="43" fontId="24" fillId="2" borderId="11" xfId="14" applyFont="1" applyFill="1" applyBorder="1" applyAlignment="1">
      <alignment vertical="center" wrapText="1"/>
    </xf>
    <xf numFmtId="43" fontId="24" fillId="2" borderId="21" xfId="14" applyFont="1" applyFill="1" applyBorder="1" applyAlignment="1">
      <alignment vertical="center" wrapText="1"/>
    </xf>
    <xf numFmtId="43" fontId="24" fillId="2" borderId="22" xfId="14" applyFont="1" applyFill="1" applyBorder="1" applyAlignment="1">
      <alignment vertical="center"/>
    </xf>
    <xf numFmtId="0" fontId="3" fillId="0" borderId="0" xfId="3" applyFont="1" applyAlignment="1">
      <alignment vertical="center"/>
    </xf>
    <xf numFmtId="0" fontId="35" fillId="0" borderId="0" xfId="3" applyFont="1" applyAlignment="1">
      <alignment vertical="center" wrapText="1"/>
    </xf>
    <xf numFmtId="43" fontId="2" fillId="0" borderId="0" xfId="12" applyFont="1"/>
    <xf numFmtId="0" fontId="2" fillId="0" borderId="0" xfId="3"/>
    <xf numFmtId="0" fontId="14" fillId="0" borderId="0" xfId="3" applyFont="1" applyAlignment="1">
      <alignment vertical="center"/>
    </xf>
    <xf numFmtId="0" fontId="17" fillId="2" borderId="9" xfId="18" applyFont="1" applyFill="1" applyBorder="1" applyAlignment="1">
      <alignment horizontal="center" vertical="center"/>
    </xf>
    <xf numFmtId="0" fontId="10" fillId="2" borderId="9" xfId="3" quotePrefix="1" applyNumberFormat="1" applyFont="1" applyFill="1" applyBorder="1" applyAlignment="1">
      <alignment horizontal="center" vertical="center"/>
    </xf>
    <xf numFmtId="0" fontId="17" fillId="2" borderId="11" xfId="18" applyFont="1" applyFill="1" applyBorder="1" applyAlignment="1">
      <alignment horizontal="center" vertical="center"/>
    </xf>
    <xf numFmtId="41" fontId="39" fillId="2" borderId="9" xfId="19" applyNumberFormat="1" applyFont="1" applyFill="1" applyBorder="1" applyAlignment="1">
      <alignment vertical="center" wrapText="1"/>
    </xf>
    <xf numFmtId="164" fontId="10" fillId="0" borderId="9" xfId="3" applyNumberFormat="1" applyFont="1" applyFill="1" applyBorder="1" applyAlignment="1">
      <alignment vertical="center"/>
    </xf>
    <xf numFmtId="164" fontId="40" fillId="2" borderId="9" xfId="3" applyNumberFormat="1" applyFont="1" applyFill="1" applyBorder="1" applyAlignment="1">
      <alignment vertical="center" wrapText="1"/>
    </xf>
    <xf numFmtId="164" fontId="10" fillId="2" borderId="1" xfId="3" applyNumberFormat="1" applyFont="1" applyFill="1" applyBorder="1" applyAlignment="1">
      <alignment vertical="center"/>
    </xf>
    <xf numFmtId="0" fontId="10" fillId="2" borderId="9" xfId="3" applyFont="1" applyFill="1" applyBorder="1" applyAlignment="1">
      <alignment vertical="center" wrapText="1"/>
    </xf>
    <xf numFmtId="41" fontId="10" fillId="2" borderId="9" xfId="3" applyNumberFormat="1" applyFont="1" applyFill="1" applyBorder="1" applyAlignment="1">
      <alignment horizontal="center" vertical="center"/>
    </xf>
    <xf numFmtId="164" fontId="10" fillId="2" borderId="11" xfId="3" applyNumberFormat="1" applyFont="1" applyFill="1" applyBorder="1" applyAlignment="1">
      <alignment vertical="center"/>
    </xf>
    <xf numFmtId="41" fontId="10" fillId="2" borderId="11" xfId="3" applyNumberFormat="1" applyFont="1" applyFill="1" applyBorder="1" applyAlignment="1">
      <alignment horizontal="center" vertical="center"/>
    </xf>
    <xf numFmtId="0" fontId="10" fillId="2" borderId="11" xfId="3" quotePrefix="1" applyNumberFormat="1" applyFont="1" applyFill="1" applyBorder="1" applyAlignment="1">
      <alignment horizontal="center" vertical="center"/>
    </xf>
    <xf numFmtId="41" fontId="41" fillId="2" borderId="19" xfId="19" applyNumberFormat="1" applyFont="1" applyFill="1" applyBorder="1" applyAlignment="1">
      <alignment vertical="center" wrapText="1"/>
    </xf>
    <xf numFmtId="164" fontId="42" fillId="0" borderId="19" xfId="3" applyNumberFormat="1" applyFont="1" applyBorder="1" applyAlignment="1">
      <alignment vertical="center"/>
    </xf>
    <xf numFmtId="164" fontId="42" fillId="2" borderId="19" xfId="3" applyNumberFormat="1" applyFont="1" applyFill="1" applyBorder="1" applyAlignment="1">
      <alignment vertical="center"/>
    </xf>
    <xf numFmtId="41" fontId="42" fillId="2" borderId="19" xfId="3" applyNumberFormat="1" applyFont="1" applyFill="1" applyBorder="1" applyAlignment="1">
      <alignment horizontal="center" vertical="center"/>
    </xf>
    <xf numFmtId="0" fontId="42" fillId="2" borderId="19" xfId="3" quotePrefix="1" applyNumberFormat="1" applyFont="1" applyFill="1" applyBorder="1" applyAlignment="1">
      <alignment horizontal="center" vertical="center"/>
    </xf>
    <xf numFmtId="164" fontId="42" fillId="0" borderId="21" xfId="3" applyNumberFormat="1" applyFont="1" applyBorder="1" applyAlignment="1">
      <alignment vertical="center"/>
    </xf>
    <xf numFmtId="164" fontId="42" fillId="2" borderId="21" xfId="3" applyNumberFormat="1" applyFont="1" applyFill="1" applyBorder="1" applyAlignment="1">
      <alignment vertical="center"/>
    </xf>
    <xf numFmtId="41" fontId="42" fillId="2" borderId="21" xfId="3" applyNumberFormat="1" applyFont="1" applyFill="1" applyBorder="1" applyAlignment="1">
      <alignment horizontal="center" vertical="center"/>
    </xf>
    <xf numFmtId="0" fontId="42" fillId="2" borderId="21" xfId="3" quotePrefix="1" applyNumberFormat="1" applyFont="1" applyFill="1" applyBorder="1" applyAlignment="1">
      <alignment horizontal="center" vertical="center"/>
    </xf>
    <xf numFmtId="41" fontId="41" fillId="2" borderId="21" xfId="19" applyNumberFormat="1" applyFont="1" applyFill="1" applyBorder="1" applyAlignment="1">
      <alignment vertical="center" wrapText="1"/>
    </xf>
    <xf numFmtId="0" fontId="2" fillId="0" borderId="1" xfId="3" applyBorder="1" applyAlignment="1">
      <alignment horizontal="center" vertical="center"/>
    </xf>
    <xf numFmtId="0" fontId="10" fillId="2" borderId="1" xfId="3" applyNumberFormat="1" applyFont="1" applyFill="1" applyBorder="1" applyAlignment="1">
      <alignment horizontal="center" vertical="center"/>
    </xf>
    <xf numFmtId="41" fontId="43" fillId="2" borderId="1" xfId="3" applyNumberFormat="1" applyFont="1" applyFill="1" applyBorder="1" applyAlignment="1">
      <alignment horizontal="left" vertical="center" wrapText="1"/>
    </xf>
    <xf numFmtId="164" fontId="40" fillId="2" borderId="1" xfId="3" applyNumberFormat="1" applyFont="1" applyFill="1" applyBorder="1" applyAlignment="1">
      <alignment vertical="center" wrapText="1"/>
    </xf>
    <xf numFmtId="0" fontId="10" fillId="2" borderId="1" xfId="3" applyFont="1" applyFill="1" applyBorder="1" applyAlignment="1">
      <alignment vertical="center" wrapText="1"/>
    </xf>
    <xf numFmtId="0" fontId="10" fillId="2" borderId="1" xfId="20" applyNumberFormat="1" applyFont="1" applyFill="1" applyBorder="1" applyAlignment="1">
      <alignment horizontal="center" vertical="center"/>
    </xf>
    <xf numFmtId="41" fontId="39" fillId="2" borderId="1" xfId="3" applyNumberFormat="1" applyFont="1" applyFill="1" applyBorder="1" applyAlignment="1">
      <alignment vertical="center" wrapText="1"/>
    </xf>
    <xf numFmtId="164" fontId="10" fillId="2" borderId="1" xfId="3" applyNumberFormat="1" applyFont="1" applyFill="1" applyBorder="1" applyAlignment="1">
      <alignment vertical="center" wrapText="1"/>
    </xf>
    <xf numFmtId="0" fontId="10" fillId="2" borderId="1" xfId="3" applyFont="1" applyFill="1" applyBorder="1" applyAlignment="1">
      <alignment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5" xfId="3" applyNumberFormat="1" applyFont="1" applyFill="1" applyBorder="1" applyAlignment="1">
      <alignment horizontal="center" vertical="center"/>
    </xf>
    <xf numFmtId="41" fontId="39" fillId="2" borderId="5" xfId="3" applyNumberFormat="1" applyFont="1" applyFill="1" applyBorder="1" applyAlignment="1">
      <alignment vertical="center" wrapText="1"/>
    </xf>
    <xf numFmtId="164" fontId="10" fillId="2" borderId="5" xfId="3" applyNumberFormat="1" applyFont="1" applyFill="1" applyBorder="1" applyAlignment="1">
      <alignment vertical="center"/>
    </xf>
    <xf numFmtId="164" fontId="10" fillId="0" borderId="5" xfId="3" applyNumberFormat="1" applyFont="1" applyBorder="1" applyAlignment="1">
      <alignment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19" xfId="3" applyNumberFormat="1" applyFont="1" applyFill="1" applyBorder="1" applyAlignment="1">
      <alignment horizontal="center" vertical="center"/>
    </xf>
    <xf numFmtId="41" fontId="44" fillId="2" borderId="19" xfId="3" applyNumberFormat="1" applyFont="1" applyFill="1" applyBorder="1" applyAlignment="1">
      <alignment vertical="center" wrapText="1"/>
    </xf>
    <xf numFmtId="164" fontId="10" fillId="2" borderId="19" xfId="3" applyNumberFormat="1" applyFont="1" applyFill="1" applyBorder="1" applyAlignment="1">
      <alignment vertical="center"/>
    </xf>
    <xf numFmtId="164" fontId="44" fillId="2" borderId="19" xfId="3" applyNumberFormat="1" applyFont="1" applyFill="1" applyBorder="1" applyAlignment="1">
      <alignment vertical="center"/>
    </xf>
    <xf numFmtId="0" fontId="10" fillId="2" borderId="21" xfId="3" applyNumberFormat="1" applyFont="1" applyFill="1" applyBorder="1" applyAlignment="1">
      <alignment horizontal="center" vertical="center"/>
    </xf>
    <xf numFmtId="0" fontId="10" fillId="2" borderId="22" xfId="3" applyNumberFormat="1" applyFont="1" applyFill="1" applyBorder="1" applyAlignment="1">
      <alignment horizontal="center" vertical="center"/>
    </xf>
    <xf numFmtId="41" fontId="44" fillId="2" borderId="22" xfId="3" applyNumberFormat="1" applyFont="1" applyFill="1" applyBorder="1" applyAlignment="1">
      <alignment vertical="center" wrapText="1"/>
    </xf>
    <xf numFmtId="164" fontId="10" fillId="2" borderId="22" xfId="3" applyNumberFormat="1" applyFont="1" applyFill="1" applyBorder="1" applyAlignment="1">
      <alignment vertical="center"/>
    </xf>
    <xf numFmtId="164" fontId="44" fillId="2" borderId="22" xfId="3" applyNumberFormat="1" applyFont="1" applyFill="1" applyBorder="1" applyAlignment="1">
      <alignment vertical="center"/>
    </xf>
    <xf numFmtId="0" fontId="10" fillId="2" borderId="1" xfId="3" applyFont="1" applyFill="1" applyBorder="1" applyAlignment="1">
      <alignment horizontal="center" vertical="center"/>
    </xf>
    <xf numFmtId="164" fontId="10" fillId="2" borderId="9" xfId="3" applyNumberFormat="1" applyFont="1" applyFill="1" applyBorder="1" applyAlignment="1">
      <alignment vertical="center"/>
    </xf>
    <xf numFmtId="0" fontId="10" fillId="2" borderId="9" xfId="3" applyFont="1" applyFill="1" applyBorder="1" applyAlignment="1">
      <alignment vertical="center"/>
    </xf>
    <xf numFmtId="0" fontId="10" fillId="2" borderId="6" xfId="3" applyFont="1" applyFill="1" applyBorder="1" applyAlignment="1">
      <alignment horizontal="center" vertical="center"/>
    </xf>
    <xf numFmtId="0" fontId="10" fillId="2" borderId="6" xfId="3" applyNumberFormat="1" applyFont="1" applyFill="1" applyBorder="1" applyAlignment="1">
      <alignment horizontal="center" vertical="center"/>
    </xf>
    <xf numFmtId="164" fontId="10" fillId="2" borderId="6" xfId="3" applyNumberFormat="1" applyFont="1" applyFill="1" applyBorder="1" applyAlignment="1">
      <alignment vertical="center"/>
    </xf>
    <xf numFmtId="41" fontId="39" fillId="2" borderId="1" xfId="3" applyNumberFormat="1" applyFont="1" applyFill="1" applyBorder="1" applyAlignment="1">
      <alignment horizontal="left" vertical="center" wrapText="1"/>
    </xf>
    <xf numFmtId="164" fontId="10" fillId="2" borderId="6" xfId="3" applyNumberFormat="1" applyFont="1" applyFill="1" applyBorder="1" applyAlignment="1">
      <alignment horizontal="center" vertical="center"/>
    </xf>
    <xf numFmtId="164" fontId="10" fillId="2" borderId="1" xfId="3" applyNumberFormat="1" applyFont="1" applyFill="1" applyBorder="1" applyAlignment="1">
      <alignment horizontal="center" vertical="center"/>
    </xf>
    <xf numFmtId="0" fontId="2" fillId="0" borderId="1" xfId="3" applyBorder="1" applyAlignment="1">
      <alignment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9" xfId="3" applyNumberFormat="1" applyFont="1" applyFill="1" applyBorder="1" applyAlignment="1">
      <alignment vertical="center"/>
    </xf>
    <xf numFmtId="0" fontId="10" fillId="2" borderId="9" xfId="3" applyNumberFormat="1" applyFont="1" applyFill="1" applyBorder="1" applyAlignment="1">
      <alignment horizontal="center" vertical="center"/>
    </xf>
    <xf numFmtId="41" fontId="39" fillId="2" borderId="5" xfId="3" applyNumberFormat="1" applyFont="1" applyFill="1" applyBorder="1" applyAlignment="1">
      <alignment horizontal="left" vertical="center" wrapText="1"/>
    </xf>
    <xf numFmtId="0" fontId="10" fillId="2" borderId="11" xfId="3" applyFont="1" applyFill="1" applyBorder="1" applyAlignment="1">
      <alignment horizontal="center" vertical="center"/>
    </xf>
    <xf numFmtId="0" fontId="10" fillId="2" borderId="11" xfId="3" applyNumberFormat="1" applyFont="1" applyFill="1" applyBorder="1" applyAlignment="1">
      <alignment vertical="center"/>
    </xf>
    <xf numFmtId="0" fontId="44" fillId="2" borderId="19" xfId="3" applyNumberFormat="1" applyFont="1" applyFill="1" applyBorder="1" applyAlignment="1">
      <alignment horizontal="center" vertical="center"/>
    </xf>
    <xf numFmtId="41" fontId="44" fillId="2" borderId="19" xfId="3" applyNumberFormat="1" applyFont="1" applyFill="1" applyBorder="1" applyAlignment="1">
      <alignment horizontal="left" vertical="center" wrapText="1"/>
    </xf>
    <xf numFmtId="0" fontId="10" fillId="2" borderId="6" xfId="3" applyNumberFormat="1" applyFont="1" applyFill="1" applyBorder="1" applyAlignment="1">
      <alignment vertical="center"/>
    </xf>
    <xf numFmtId="0" fontId="44" fillId="2" borderId="22" xfId="3" applyNumberFormat="1" applyFont="1" applyFill="1" applyBorder="1" applyAlignment="1">
      <alignment horizontal="center" vertical="center"/>
    </xf>
    <xf numFmtId="0" fontId="44" fillId="2" borderId="18" xfId="7" applyFont="1" applyFill="1" applyBorder="1" applyAlignment="1">
      <alignment wrapText="1"/>
    </xf>
    <xf numFmtId="164" fontId="17" fillId="2" borderId="1" xfId="3" applyNumberFormat="1" applyFont="1" applyFill="1" applyBorder="1" applyAlignment="1">
      <alignment vertical="center"/>
    </xf>
    <xf numFmtId="0" fontId="14" fillId="2" borderId="6" xfId="3" applyFont="1" applyFill="1" applyBorder="1" applyAlignment="1">
      <alignment vertical="center" wrapText="1"/>
    </xf>
    <xf numFmtId="0" fontId="10" fillId="2" borderId="11" xfId="3" applyNumberFormat="1" applyFont="1" applyFill="1" applyBorder="1" applyAlignment="1">
      <alignment horizontal="center" vertical="center"/>
    </xf>
    <xf numFmtId="41" fontId="43" fillId="2" borderId="9" xfId="3" applyNumberFormat="1" applyFont="1" applyFill="1" applyBorder="1" applyAlignment="1">
      <alignment horizontal="left" vertical="center" wrapText="1"/>
    </xf>
    <xf numFmtId="164" fontId="17" fillId="2" borderId="9" xfId="3" applyNumberFormat="1" applyFont="1" applyFill="1" applyBorder="1" applyAlignment="1">
      <alignment vertical="center"/>
    </xf>
    <xf numFmtId="164" fontId="10" fillId="2" borderId="9" xfId="3" applyNumberFormat="1" applyFont="1" applyFill="1" applyBorder="1" applyAlignment="1">
      <alignment vertical="center" wrapText="1"/>
    </xf>
    <xf numFmtId="164" fontId="45" fillId="2" borderId="5" xfId="3" applyNumberFormat="1" applyFont="1" applyFill="1" applyBorder="1" applyAlignment="1">
      <alignment vertical="center"/>
    </xf>
    <xf numFmtId="0" fontId="10" fillId="2" borderId="5" xfId="3" applyFont="1" applyFill="1" applyBorder="1" applyAlignment="1">
      <alignment vertical="center"/>
    </xf>
    <xf numFmtId="164" fontId="45" fillId="2" borderId="19" xfId="3" applyNumberFormat="1" applyFont="1" applyFill="1" applyBorder="1" applyAlignment="1">
      <alignment vertical="center"/>
    </xf>
    <xf numFmtId="0" fontId="10" fillId="2" borderId="19" xfId="3" applyFont="1" applyFill="1" applyBorder="1" applyAlignment="1">
      <alignment vertical="center"/>
    </xf>
    <xf numFmtId="164" fontId="40" fillId="2" borderId="19" xfId="3" applyNumberFormat="1" applyFont="1" applyFill="1" applyBorder="1" applyAlignment="1">
      <alignment vertical="center"/>
    </xf>
    <xf numFmtId="164" fontId="46" fillId="2" borderId="19" xfId="3" applyNumberFormat="1" applyFont="1" applyFill="1" applyBorder="1" applyAlignment="1">
      <alignment vertical="center"/>
    </xf>
    <xf numFmtId="0" fontId="40" fillId="2" borderId="21" xfId="3" applyFont="1" applyFill="1" applyBorder="1" applyAlignment="1">
      <alignment horizontal="center" vertical="center"/>
    </xf>
    <xf numFmtId="0" fontId="40" fillId="2" borderId="31" xfId="3" applyFont="1" applyFill="1" applyBorder="1" applyAlignment="1">
      <alignment horizontal="center" vertical="center"/>
    </xf>
    <xf numFmtId="164" fontId="40" fillId="2" borderId="21" xfId="3" applyNumberFormat="1" applyFont="1" applyFill="1" applyBorder="1" applyAlignment="1">
      <alignment vertical="center"/>
    </xf>
    <xf numFmtId="164" fontId="44" fillId="2" borderId="21" xfId="3" applyNumberFormat="1" applyFont="1" applyFill="1" applyBorder="1" applyAlignment="1">
      <alignment vertical="center"/>
    </xf>
    <xf numFmtId="164" fontId="10" fillId="2" borderId="21" xfId="3" applyNumberFormat="1" applyFont="1" applyFill="1" applyBorder="1" applyAlignment="1">
      <alignment vertical="center"/>
    </xf>
    <xf numFmtId="0" fontId="10" fillId="2" borderId="21" xfId="3" applyFont="1" applyFill="1" applyBorder="1" applyAlignment="1">
      <alignment vertical="center"/>
    </xf>
    <xf numFmtId="0" fontId="40" fillId="2" borderId="19" xfId="3" applyFont="1" applyFill="1" applyBorder="1" applyAlignment="1">
      <alignment horizontal="center" vertical="center"/>
    </xf>
    <xf numFmtId="41" fontId="44" fillId="2" borderId="21" xfId="3" applyNumberFormat="1" applyFont="1" applyFill="1" applyBorder="1" applyAlignment="1">
      <alignment vertical="center" wrapText="1"/>
    </xf>
    <xf numFmtId="0" fontId="10" fillId="2" borderId="22" xfId="3" applyFont="1" applyFill="1" applyBorder="1" applyAlignment="1">
      <alignment horizontal="center" vertical="center"/>
    </xf>
    <xf numFmtId="164" fontId="40" fillId="2" borderId="22" xfId="3" applyNumberFormat="1" applyFont="1" applyFill="1" applyBorder="1" applyAlignment="1">
      <alignment vertical="center"/>
    </xf>
    <xf numFmtId="0" fontId="10" fillId="2" borderId="22" xfId="3" applyFont="1" applyFill="1" applyBorder="1" applyAlignment="1">
      <alignment vertical="center"/>
    </xf>
    <xf numFmtId="0" fontId="14" fillId="2" borderId="6" xfId="3" applyNumberFormat="1" applyFont="1" applyFill="1" applyBorder="1" applyAlignment="1">
      <alignment horizontal="center" vertical="center"/>
    </xf>
    <xf numFmtId="41" fontId="39" fillId="2" borderId="32" xfId="3" applyNumberFormat="1" applyFont="1" applyFill="1" applyBorder="1" applyAlignment="1">
      <alignment vertical="center" wrapText="1"/>
    </xf>
    <xf numFmtId="0" fontId="14" fillId="2" borderId="1" xfId="3" applyNumberFormat="1" applyFont="1" applyFill="1" applyBorder="1" applyAlignment="1">
      <alignment vertical="center"/>
    </xf>
    <xf numFmtId="0" fontId="14" fillId="2" borderId="1" xfId="3" applyNumberFormat="1" applyFont="1" applyFill="1" applyBorder="1" applyAlignment="1">
      <alignment horizontal="center" vertical="center" wrapText="1"/>
    </xf>
    <xf numFmtId="164" fontId="47" fillId="2" borderId="1" xfId="3" applyNumberFormat="1" applyFont="1" applyFill="1" applyBorder="1" applyAlignment="1">
      <alignment vertical="center" wrapText="1"/>
    </xf>
    <xf numFmtId="164" fontId="48" fillId="2" borderId="9" xfId="3" applyNumberFormat="1" applyFont="1" applyFill="1" applyBorder="1" applyAlignment="1">
      <alignment vertical="center"/>
    </xf>
    <xf numFmtId="0" fontId="14" fillId="2" borderId="9" xfId="3" applyNumberFormat="1" applyFont="1" applyFill="1" applyBorder="1" applyAlignment="1">
      <alignment vertical="center"/>
    </xf>
    <xf numFmtId="0" fontId="14" fillId="2" borderId="9" xfId="3" applyNumberFormat="1" applyFont="1" applyFill="1" applyBorder="1" applyAlignment="1">
      <alignment horizontal="center" vertical="center" wrapText="1"/>
    </xf>
    <xf numFmtId="41" fontId="39" fillId="2" borderId="9" xfId="3" applyNumberFormat="1" applyFont="1" applyFill="1" applyBorder="1" applyAlignment="1">
      <alignment vertical="center" wrapText="1"/>
    </xf>
    <xf numFmtId="164" fontId="11" fillId="0" borderId="17" xfId="3" applyNumberFormat="1" applyFont="1" applyBorder="1" applyAlignment="1">
      <alignment vertical="center"/>
    </xf>
    <xf numFmtId="164" fontId="11" fillId="2" borderId="17" xfId="3" applyNumberFormat="1" applyFont="1" applyFill="1" applyBorder="1" applyAlignment="1">
      <alignment vertical="center" wrapText="1"/>
    </xf>
    <xf numFmtId="164" fontId="11" fillId="2" borderId="17" xfId="3" applyNumberFormat="1" applyFont="1" applyFill="1" applyBorder="1" applyAlignment="1">
      <alignment vertical="center"/>
    </xf>
    <xf numFmtId="0" fontId="11" fillId="2" borderId="16" xfId="3" applyFont="1" applyFill="1" applyBorder="1" applyAlignment="1">
      <alignment horizontal="center" vertical="center"/>
    </xf>
    <xf numFmtId="164" fontId="2" fillId="0" borderId="0" xfId="3" applyNumberFormat="1" applyAlignment="1">
      <alignment vertical="center"/>
    </xf>
    <xf numFmtId="0" fontId="2" fillId="0" borderId="0" xfId="3" applyFont="1" applyAlignment="1">
      <alignment vertical="center"/>
    </xf>
    <xf numFmtId="0" fontId="49" fillId="0" borderId="0" xfId="0" applyFont="1"/>
    <xf numFmtId="43" fontId="10" fillId="0" borderId="0" xfId="2" applyFont="1" applyBorder="1"/>
    <xf numFmtId="43" fontId="10" fillId="0" borderId="0" xfId="2" applyFont="1" applyAlignment="1"/>
    <xf numFmtId="0" fontId="37" fillId="0" borderId="0" xfId="7" applyFont="1" applyAlignment="1">
      <alignment horizontal="center" vertical="center"/>
    </xf>
    <xf numFmtId="0" fontId="38" fillId="0" borderId="5" xfId="21" applyFont="1" applyBorder="1" applyAlignment="1">
      <alignment vertical="center"/>
    </xf>
    <xf numFmtId="0" fontId="32" fillId="0" borderId="19" xfId="21" applyFont="1" applyBorder="1" applyAlignment="1">
      <alignment horizontal="left" vertical="center" indent="1"/>
    </xf>
    <xf numFmtId="0" fontId="32" fillId="0" borderId="22" xfId="21" applyFont="1" applyBorder="1" applyAlignment="1">
      <alignment horizontal="left" vertical="center" indent="2"/>
    </xf>
    <xf numFmtId="0" fontId="38" fillId="2" borderId="20" xfId="21" applyFont="1" applyFill="1" applyBorder="1" applyAlignment="1">
      <alignment vertical="center" wrapText="1"/>
    </xf>
    <xf numFmtId="0" fontId="32" fillId="2" borderId="19" xfId="21" applyFont="1" applyFill="1" applyBorder="1" applyAlignment="1">
      <alignment horizontal="left" vertical="center" indent="1"/>
    </xf>
    <xf numFmtId="0" fontId="32" fillId="2" borderId="19" xfId="21" applyFont="1" applyFill="1" applyBorder="1" applyAlignment="1">
      <alignment horizontal="left" vertical="center" wrapText="1" indent="2"/>
    </xf>
    <xf numFmtId="0" fontId="32" fillId="2" borderId="21" xfId="21" applyFont="1" applyFill="1" applyBorder="1" applyAlignment="1">
      <alignment horizontal="left" vertical="center" wrapText="1" indent="2"/>
    </xf>
    <xf numFmtId="164" fontId="52" fillId="2" borderId="16" xfId="21" applyNumberFormat="1" applyFont="1" applyFill="1" applyBorder="1" applyAlignment="1">
      <alignment vertical="center"/>
    </xf>
    <xf numFmtId="164" fontId="52" fillId="2" borderId="17" xfId="21" applyNumberFormat="1" applyFont="1" applyFill="1" applyBorder="1" applyAlignment="1">
      <alignment vertical="center"/>
    </xf>
    <xf numFmtId="164" fontId="52" fillId="0" borderId="15" xfId="21" applyNumberFormat="1" applyFont="1" applyBorder="1" applyAlignment="1">
      <alignment vertical="center"/>
    </xf>
    <xf numFmtId="41" fontId="38" fillId="0" borderId="5" xfId="21" applyNumberFormat="1" applyFont="1" applyBorder="1" applyAlignment="1">
      <alignment vertical="center"/>
    </xf>
    <xf numFmtId="41" fontId="32" fillId="0" borderId="19" xfId="21" applyNumberFormat="1" applyFont="1" applyBorder="1" applyAlignment="1">
      <alignment vertical="center"/>
    </xf>
    <xf numFmtId="41" fontId="32" fillId="0" borderId="22" xfId="21" applyNumberFormat="1" applyFont="1" applyBorder="1" applyAlignment="1">
      <alignment vertical="center"/>
    </xf>
    <xf numFmtId="164" fontId="38" fillId="2" borderId="20" xfId="21" applyNumberFormat="1" applyFont="1" applyFill="1" applyBorder="1" applyAlignment="1">
      <alignment vertical="center"/>
    </xf>
    <xf numFmtId="41" fontId="38" fillId="2" borderId="20" xfId="21" applyNumberFormat="1" applyFont="1" applyFill="1" applyBorder="1" applyAlignment="1">
      <alignment vertical="center"/>
    </xf>
    <xf numFmtId="164" fontId="38" fillId="0" borderId="20" xfId="21" applyNumberFormat="1" applyFont="1" applyBorder="1" applyAlignment="1">
      <alignment vertical="center"/>
    </xf>
    <xf numFmtId="164" fontId="32" fillId="2" borderId="19" xfId="21" applyNumberFormat="1" applyFont="1" applyFill="1" applyBorder="1" applyAlignment="1">
      <alignment horizontal="left" vertical="center" indent="1"/>
    </xf>
    <xf numFmtId="164" fontId="32" fillId="2" borderId="19" xfId="21" applyNumberFormat="1" applyFont="1" applyFill="1" applyBorder="1" applyAlignment="1">
      <alignment vertical="center"/>
    </xf>
    <xf numFmtId="164" fontId="32" fillId="0" borderId="19" xfId="21" applyNumberFormat="1" applyFont="1" applyBorder="1" applyAlignment="1">
      <alignment vertical="center"/>
    </xf>
    <xf numFmtId="164" fontId="32" fillId="2" borderId="19" xfId="21" applyNumberFormat="1" applyFont="1" applyFill="1" applyBorder="1" applyAlignment="1">
      <alignment horizontal="left" vertical="center" wrapText="1" indent="2"/>
    </xf>
    <xf numFmtId="164" fontId="32" fillId="0" borderId="22" xfId="21" applyNumberFormat="1" applyFont="1" applyBorder="1" applyAlignment="1">
      <alignment vertical="center"/>
    </xf>
    <xf numFmtId="164" fontId="32" fillId="2" borderId="21" xfId="21" applyNumberFormat="1" applyFont="1" applyFill="1" applyBorder="1" applyAlignment="1">
      <alignment horizontal="left" vertical="center" wrapText="1" indent="2"/>
    </xf>
    <xf numFmtId="164" fontId="32" fillId="2" borderId="21" xfId="21" applyNumberFormat="1" applyFont="1" applyFill="1" applyBorder="1" applyAlignment="1">
      <alignment vertical="center"/>
    </xf>
    <xf numFmtId="164" fontId="32" fillId="0" borderId="21" xfId="21" applyNumberFormat="1" applyFont="1" applyBorder="1" applyAlignment="1">
      <alignment vertical="center"/>
    </xf>
    <xf numFmtId="41" fontId="52" fillId="2" borderId="17" xfId="21" applyNumberFormat="1" applyFont="1" applyFill="1" applyBorder="1" applyAlignment="1">
      <alignment vertical="center"/>
    </xf>
    <xf numFmtId="41" fontId="52" fillId="2" borderId="15" xfId="21" applyNumberFormat="1" applyFont="1" applyFill="1" applyBorder="1" applyAlignment="1">
      <alignment vertical="center"/>
    </xf>
    <xf numFmtId="41" fontId="52" fillId="0" borderId="17" xfId="21" applyNumberFormat="1" applyFont="1" applyBorder="1" applyAlignment="1">
      <alignment vertical="center"/>
    </xf>
    <xf numFmtId="164" fontId="38" fillId="0" borderId="5" xfId="21" applyNumberFormat="1" applyFont="1" applyBorder="1" applyAlignment="1">
      <alignment vertical="center"/>
    </xf>
    <xf numFmtId="164" fontId="2" fillId="0" borderId="0" xfId="6" applyNumberFormat="1"/>
    <xf numFmtId="0" fontId="38" fillId="3" borderId="9" xfId="21" applyFont="1" applyFill="1" applyBorder="1" applyAlignment="1">
      <alignment horizontal="center" vertical="center" wrapText="1"/>
    </xf>
    <xf numFmtId="0" fontId="38" fillId="0" borderId="5" xfId="21" applyFont="1" applyBorder="1" applyAlignment="1">
      <alignment horizontal="center" vertical="center"/>
    </xf>
    <xf numFmtId="0" fontId="32" fillId="0" borderId="19" xfId="21" applyFont="1" applyBorder="1" applyAlignment="1">
      <alignment horizontal="center" vertical="center"/>
    </xf>
    <xf numFmtId="0" fontId="32" fillId="0" borderId="22" xfId="21" applyFont="1" applyBorder="1" applyAlignment="1">
      <alignment horizontal="center" vertical="center"/>
    </xf>
    <xf numFmtId="0" fontId="38" fillId="0" borderId="20" xfId="21" applyFont="1" applyBorder="1" applyAlignment="1">
      <alignment vertical="center" wrapText="1"/>
    </xf>
    <xf numFmtId="0" fontId="52" fillId="2" borderId="17" xfId="21" applyFont="1" applyFill="1" applyBorder="1" applyAlignment="1">
      <alignment horizontal="center" vertical="center"/>
    </xf>
    <xf numFmtId="0" fontId="52" fillId="2" borderId="40" xfId="21" applyFont="1" applyFill="1" applyBorder="1" applyAlignment="1">
      <alignment horizontal="center" vertical="center"/>
    </xf>
    <xf numFmtId="41" fontId="38" fillId="2" borderId="20" xfId="21" applyNumberFormat="1" applyFont="1" applyFill="1" applyBorder="1" applyAlignment="1">
      <alignment horizontal="center" vertical="center"/>
    </xf>
    <xf numFmtId="41" fontId="32" fillId="2" borderId="19" xfId="21" applyNumberFormat="1" applyFont="1" applyFill="1" applyBorder="1" applyAlignment="1">
      <alignment vertical="center"/>
    </xf>
    <xf numFmtId="41" fontId="32" fillId="2" borderId="19" xfId="21" applyNumberFormat="1" applyFont="1" applyFill="1" applyBorder="1" applyAlignment="1">
      <alignment horizontal="center" vertical="center"/>
    </xf>
    <xf numFmtId="41" fontId="32" fillId="2" borderId="21" xfId="21" applyNumberFormat="1" applyFont="1" applyFill="1" applyBorder="1" applyAlignment="1">
      <alignment vertical="center"/>
    </xf>
    <xf numFmtId="41" fontId="32" fillId="2" borderId="21" xfId="21" applyNumberFormat="1" applyFont="1" applyFill="1" applyBorder="1" applyAlignment="1">
      <alignment horizontal="center" vertical="center"/>
    </xf>
    <xf numFmtId="41" fontId="38" fillId="0" borderId="20" xfId="21" applyNumberFormat="1" applyFont="1" applyBorder="1" applyAlignment="1">
      <alignment horizontal="center" vertical="center"/>
    </xf>
    <xf numFmtId="41" fontId="38" fillId="0" borderId="20" xfId="21" applyNumberFormat="1" applyFont="1" applyBorder="1" applyAlignment="1">
      <alignment vertical="center" wrapText="1"/>
    </xf>
    <xf numFmtId="41" fontId="32" fillId="0" borderId="19" xfId="21" applyNumberFormat="1" applyFont="1" applyBorder="1" applyAlignment="1">
      <alignment horizontal="center" vertical="center"/>
    </xf>
    <xf numFmtId="41" fontId="32" fillId="0" borderId="19" xfId="21" applyNumberFormat="1" applyFont="1" applyBorder="1" applyAlignment="1">
      <alignment horizontal="left" vertical="center" indent="1"/>
    </xf>
    <xf numFmtId="41" fontId="32" fillId="0" borderId="19" xfId="21" applyNumberFormat="1" applyFont="1" applyBorder="1" applyAlignment="1">
      <alignment horizontal="left" vertical="center" wrapText="1" indent="2"/>
    </xf>
    <xf numFmtId="41" fontId="32" fillId="0" borderId="21" xfId="21" applyNumberFormat="1" applyFont="1" applyBorder="1" applyAlignment="1">
      <alignment horizontal="center" vertical="center"/>
    </xf>
    <xf numFmtId="41" fontId="32" fillId="0" borderId="21" xfId="21" applyNumberFormat="1" applyFont="1" applyBorder="1" applyAlignment="1">
      <alignment horizontal="left" vertical="center" wrapText="1" indent="2"/>
    </xf>
    <xf numFmtId="0" fontId="32" fillId="0" borderId="22" xfId="21" applyFont="1" applyBorder="1" applyAlignment="1">
      <alignment horizontal="left" vertical="center" wrapText="1" indent="2"/>
    </xf>
    <xf numFmtId="164" fontId="14" fillId="2" borderId="5" xfId="3" applyNumberFormat="1" applyFont="1" applyFill="1" applyBorder="1" applyAlignment="1">
      <alignment horizontal="left" vertical="top" wrapText="1"/>
    </xf>
    <xf numFmtId="164" fontId="14" fillId="2" borderId="19" xfId="3" applyNumberFormat="1" applyFont="1" applyFill="1" applyBorder="1" applyAlignment="1">
      <alignment horizontal="left" vertical="top" wrapText="1"/>
    </xf>
    <xf numFmtId="164" fontId="14" fillId="2" borderId="21" xfId="3" applyNumberFormat="1" applyFont="1" applyFill="1" applyBorder="1" applyAlignment="1">
      <alignment horizontal="left" vertical="top" wrapText="1"/>
    </xf>
    <xf numFmtId="164" fontId="14" fillId="2" borderId="22" xfId="3" applyNumberFormat="1" applyFont="1" applyFill="1" applyBorder="1" applyAlignment="1">
      <alignment horizontal="left" vertical="top" wrapText="1"/>
    </xf>
    <xf numFmtId="0" fontId="40" fillId="2" borderId="29" xfId="3" applyFont="1" applyFill="1" applyBorder="1" applyAlignment="1">
      <alignment horizontal="center" vertical="center"/>
    </xf>
    <xf numFmtId="0" fontId="40" fillId="2" borderId="30" xfId="3" applyFont="1" applyFill="1" applyBorder="1" applyAlignment="1">
      <alignment horizontal="center" vertical="center"/>
    </xf>
    <xf numFmtId="0" fontId="11" fillId="0" borderId="33" xfId="3" applyFont="1" applyBorder="1" applyAlignment="1">
      <alignment horizontal="center" vertical="center"/>
    </xf>
    <xf numFmtId="0" fontId="11" fillId="0" borderId="34" xfId="3" applyFont="1" applyBorder="1" applyAlignment="1">
      <alignment horizontal="center" vertical="center"/>
    </xf>
    <xf numFmtId="0" fontId="11" fillId="0" borderId="35" xfId="3" applyFont="1" applyBorder="1" applyAlignment="1">
      <alignment horizontal="center" vertical="center"/>
    </xf>
    <xf numFmtId="0" fontId="11" fillId="0" borderId="36" xfId="3" applyFont="1" applyBorder="1" applyAlignment="1">
      <alignment horizontal="center" vertical="center"/>
    </xf>
    <xf numFmtId="0" fontId="50" fillId="0" borderId="0" xfId="3" applyFont="1" applyAlignment="1">
      <alignment horizontal="center" vertical="center"/>
    </xf>
    <xf numFmtId="164" fontId="10" fillId="2" borderId="9" xfId="3" applyNumberFormat="1" applyFont="1" applyFill="1" applyBorder="1" applyAlignment="1">
      <alignment horizontal="left" vertical="center" wrapText="1"/>
    </xf>
    <xf numFmtId="164" fontId="10" fillId="2" borderId="11" xfId="3" applyNumberFormat="1" applyFont="1" applyFill="1" applyBorder="1" applyAlignment="1">
      <alignment horizontal="left" vertical="center" wrapText="1"/>
    </xf>
    <xf numFmtId="164" fontId="10" fillId="2" borderId="6" xfId="3" applyNumberFormat="1" applyFont="1" applyFill="1" applyBorder="1" applyAlignment="1">
      <alignment horizontal="left" vertical="center" wrapText="1"/>
    </xf>
    <xf numFmtId="0" fontId="10" fillId="2" borderId="9" xfId="3" applyFont="1" applyFill="1" applyBorder="1" applyAlignment="1">
      <alignment horizontal="left" vertical="center" wrapText="1"/>
    </xf>
    <xf numFmtId="0" fontId="10" fillId="2" borderId="11" xfId="3" applyFont="1" applyFill="1" applyBorder="1" applyAlignment="1">
      <alignment horizontal="left" vertical="center" wrapText="1"/>
    </xf>
    <xf numFmtId="0" fontId="10" fillId="2" borderId="6" xfId="3" applyFont="1" applyFill="1" applyBorder="1" applyAlignment="1">
      <alignment horizontal="left" vertical="center" wrapText="1"/>
    </xf>
    <xf numFmtId="0" fontId="11" fillId="3" borderId="1" xfId="3" applyFont="1" applyFill="1" applyBorder="1" applyAlignment="1">
      <alignment horizontal="center" vertical="center" wrapText="1"/>
    </xf>
    <xf numFmtId="0" fontId="11" fillId="3" borderId="2" xfId="3" applyFont="1" applyFill="1" applyBorder="1" applyAlignment="1">
      <alignment horizontal="center" vertical="center" wrapText="1"/>
    </xf>
    <xf numFmtId="0" fontId="11" fillId="3" borderId="3" xfId="3" applyFont="1" applyFill="1" applyBorder="1" applyAlignment="1">
      <alignment horizontal="center" vertical="center" wrapText="1"/>
    </xf>
    <xf numFmtId="0" fontId="11" fillId="3" borderId="4" xfId="3" applyFont="1" applyFill="1" applyBorder="1" applyAlignment="1">
      <alignment horizontal="center" vertical="center" wrapText="1"/>
    </xf>
    <xf numFmtId="0" fontId="11" fillId="3" borderId="9" xfId="3" applyFont="1" applyFill="1" applyBorder="1" applyAlignment="1">
      <alignment horizontal="center" vertical="center" wrapText="1"/>
    </xf>
    <xf numFmtId="0" fontId="10" fillId="0" borderId="11" xfId="3" applyFont="1" applyBorder="1" applyAlignment="1">
      <alignment horizontal="center" vertical="center" wrapText="1"/>
    </xf>
    <xf numFmtId="0" fontId="10" fillId="0" borderId="6" xfId="3" applyFont="1" applyBorder="1" applyAlignment="1">
      <alignment horizontal="center" vertical="center" wrapText="1"/>
    </xf>
    <xf numFmtId="0" fontId="11" fillId="3" borderId="11" xfId="3" applyFont="1" applyFill="1" applyBorder="1" applyAlignment="1">
      <alignment horizontal="center" vertical="center" wrapText="1"/>
    </xf>
    <xf numFmtId="0" fontId="11" fillId="3" borderId="6" xfId="3" applyFont="1" applyFill="1" applyBorder="1" applyAlignment="1">
      <alignment horizontal="center" vertical="center" wrapText="1"/>
    </xf>
    <xf numFmtId="0" fontId="40" fillId="2" borderId="27" xfId="3" applyNumberFormat="1" applyFont="1" applyFill="1" applyBorder="1" applyAlignment="1">
      <alignment horizontal="center" vertical="center"/>
    </xf>
    <xf numFmtId="0" fontId="40" fillId="2" borderId="28" xfId="3" applyNumberFormat="1" applyFont="1" applyFill="1" applyBorder="1" applyAlignment="1">
      <alignment horizontal="center" vertical="center"/>
    </xf>
    <xf numFmtId="164" fontId="10" fillId="2" borderId="9" xfId="3" applyNumberFormat="1" applyFont="1" applyFill="1" applyBorder="1" applyAlignment="1">
      <alignment horizontal="center" vertical="center" wrapText="1"/>
    </xf>
    <xf numFmtId="164" fontId="10" fillId="2" borderId="11" xfId="3" applyNumberFormat="1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1" xfId="3" applyFont="1" applyFill="1" applyBorder="1" applyAlignment="1">
      <alignment horizontal="center" vertical="center" wrapText="1"/>
    </xf>
    <xf numFmtId="164" fontId="40" fillId="2" borderId="5" xfId="3" applyNumberFormat="1" applyFont="1" applyFill="1" applyBorder="1" applyAlignment="1">
      <alignment horizontal="left" vertical="center" wrapText="1"/>
    </xf>
    <xf numFmtId="164" fontId="40" fillId="2" borderId="19" xfId="3" applyNumberFormat="1" applyFont="1" applyFill="1" applyBorder="1" applyAlignment="1">
      <alignment horizontal="left" vertical="center" wrapText="1"/>
    </xf>
    <xf numFmtId="0" fontId="10" fillId="2" borderId="9" xfId="3" applyFont="1" applyFill="1" applyBorder="1" applyAlignment="1">
      <alignment horizontal="left" vertical="center"/>
    </xf>
    <xf numFmtId="0" fontId="10" fillId="2" borderId="11" xfId="3" applyFont="1" applyFill="1" applyBorder="1" applyAlignment="1">
      <alignment horizontal="left" vertical="center"/>
    </xf>
    <xf numFmtId="0" fontId="15" fillId="0" borderId="0" xfId="17" applyFont="1" applyAlignment="1">
      <alignment horizontal="center" wrapText="1"/>
    </xf>
    <xf numFmtId="0" fontId="37" fillId="0" borderId="0" xfId="3" applyFont="1" applyFill="1" applyAlignment="1">
      <alignment horizontal="center" vertical="center" wrapText="1"/>
    </xf>
    <xf numFmtId="0" fontId="38" fillId="3" borderId="1" xfId="3" applyFont="1" applyFill="1" applyBorder="1" applyAlignment="1">
      <alignment horizontal="center" vertical="center"/>
    </xf>
    <xf numFmtId="0" fontId="11" fillId="3" borderId="1" xfId="3" applyFont="1" applyFill="1" applyBorder="1" applyAlignment="1">
      <alignment horizontal="center" vertical="center"/>
    </xf>
    <xf numFmtId="0" fontId="11" fillId="3" borderId="9" xfId="3" applyFont="1" applyFill="1" applyBorder="1" applyAlignment="1">
      <alignment horizontal="center" vertical="center"/>
    </xf>
    <xf numFmtId="0" fontId="11" fillId="3" borderId="11" xfId="3" applyFont="1" applyFill="1" applyBorder="1" applyAlignment="1">
      <alignment horizontal="center" vertical="center"/>
    </xf>
    <xf numFmtId="0" fontId="11" fillId="3" borderId="6" xfId="3" applyFont="1" applyFill="1" applyBorder="1" applyAlignment="1">
      <alignment horizontal="center" vertical="center"/>
    </xf>
    <xf numFmtId="0" fontId="10" fillId="0" borderId="3" xfId="3" applyFont="1" applyBorder="1" applyAlignment="1">
      <alignment horizontal="center" vertical="center" wrapText="1"/>
    </xf>
    <xf numFmtId="0" fontId="10" fillId="0" borderId="4" xfId="3" applyFont="1" applyBorder="1" applyAlignment="1">
      <alignment horizontal="center" vertical="center" wrapText="1"/>
    </xf>
    <xf numFmtId="0" fontId="8" fillId="2" borderId="0" xfId="7" applyFont="1" applyFill="1" applyAlignment="1">
      <alignment horizontal="center" vertical="center" wrapText="1"/>
    </xf>
    <xf numFmtId="0" fontId="18" fillId="3" borderId="1" xfId="7" applyFont="1" applyFill="1" applyBorder="1" applyAlignment="1">
      <alignment horizontal="center" vertical="center"/>
    </xf>
    <xf numFmtId="0" fontId="18" fillId="3" borderId="9" xfId="7" applyFont="1" applyFill="1" applyBorder="1" applyAlignment="1">
      <alignment horizontal="center" vertical="center"/>
    </xf>
    <xf numFmtId="0" fontId="18" fillId="3" borderId="11" xfId="7" applyFont="1" applyFill="1" applyBorder="1" applyAlignment="1">
      <alignment horizontal="center" vertical="center"/>
    </xf>
    <xf numFmtId="0" fontId="18" fillId="3" borderId="6" xfId="7" applyFont="1" applyFill="1" applyBorder="1" applyAlignment="1">
      <alignment horizontal="center" vertical="center"/>
    </xf>
    <xf numFmtId="0" fontId="18" fillId="3" borderId="1" xfId="7" applyFont="1" applyFill="1" applyBorder="1" applyAlignment="1">
      <alignment horizontal="center" vertical="center" wrapText="1"/>
    </xf>
    <xf numFmtId="0" fontId="15" fillId="0" borderId="14" xfId="1" applyFont="1" applyBorder="1" applyAlignment="1">
      <alignment horizontal="center" vertical="center"/>
    </xf>
    <xf numFmtId="0" fontId="15" fillId="0" borderId="15" xfId="1" applyFont="1" applyBorder="1" applyAlignment="1">
      <alignment horizontal="center" vertical="center"/>
    </xf>
    <xf numFmtId="0" fontId="15" fillId="0" borderId="16" xfId="1" applyFont="1" applyBorder="1" applyAlignment="1">
      <alignment horizontal="center" vertical="center"/>
    </xf>
    <xf numFmtId="0" fontId="8" fillId="0" borderId="0" xfId="1" applyNumberFormat="1" applyFont="1" applyAlignment="1">
      <alignment horizontal="center" vertical="center" wrapText="1"/>
    </xf>
    <xf numFmtId="0" fontId="8" fillId="2" borderId="0" xfId="1" applyFont="1" applyFill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/>
    </xf>
    <xf numFmtId="0" fontId="4" fillId="0" borderId="3" xfId="7" applyFill="1" applyBorder="1" applyAlignment="1">
      <alignment horizontal="center" vertical="center"/>
    </xf>
    <xf numFmtId="0" fontId="4" fillId="0" borderId="4" xfId="7" applyFill="1" applyBorder="1" applyAlignment="1">
      <alignment horizontal="center" vertical="center"/>
    </xf>
    <xf numFmtId="0" fontId="15" fillId="0" borderId="2" xfId="1" applyFont="1" applyBorder="1" applyAlignment="1">
      <alignment horizontal="center" vertical="center"/>
    </xf>
    <xf numFmtId="0" fontId="15" fillId="0" borderId="3" xfId="7" applyFont="1" applyBorder="1" applyAlignment="1">
      <alignment horizontal="center" vertical="center"/>
    </xf>
    <xf numFmtId="0" fontId="15" fillId="0" borderId="4" xfId="7" applyFont="1" applyBorder="1" applyAlignment="1">
      <alignment horizontal="center" vertical="center"/>
    </xf>
    <xf numFmtId="0" fontId="16" fillId="0" borderId="2" xfId="1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  <xf numFmtId="0" fontId="15" fillId="0" borderId="4" xfId="7" applyFont="1" applyFill="1" applyBorder="1" applyAlignment="1">
      <alignment horizontal="center" vertical="center"/>
    </xf>
    <xf numFmtId="0" fontId="15" fillId="0" borderId="10" xfId="1" applyFont="1" applyBorder="1" applyAlignment="1">
      <alignment horizontal="center" vertical="center"/>
    </xf>
    <xf numFmtId="0" fontId="15" fillId="0" borderId="13" xfId="7" applyFont="1" applyBorder="1" applyAlignment="1">
      <alignment horizontal="center" vertical="center"/>
    </xf>
    <xf numFmtId="0" fontId="15" fillId="0" borderId="7" xfId="7" applyFont="1" applyBorder="1" applyAlignment="1">
      <alignment horizontal="center" vertical="center"/>
    </xf>
    <xf numFmtId="0" fontId="52" fillId="0" borderId="39" xfId="21" applyFont="1" applyBorder="1" applyAlignment="1">
      <alignment horizontal="center" vertical="center"/>
    </xf>
    <xf numFmtId="0" fontId="52" fillId="0" borderId="35" xfId="21" applyFont="1" applyBorder="1" applyAlignment="1">
      <alignment horizontal="center" vertical="center"/>
    </xf>
    <xf numFmtId="0" fontId="38" fillId="0" borderId="9" xfId="21" applyFont="1" applyBorder="1" applyAlignment="1">
      <alignment horizontal="center" vertical="top"/>
    </xf>
    <xf numFmtId="0" fontId="38" fillId="0" borderId="11" xfId="21" applyFont="1" applyBorder="1" applyAlignment="1">
      <alignment horizontal="center" vertical="top"/>
    </xf>
    <xf numFmtId="0" fontId="38" fillId="0" borderId="6" xfId="21" applyFont="1" applyBorder="1" applyAlignment="1">
      <alignment horizontal="center" vertical="top"/>
    </xf>
    <xf numFmtId="0" fontId="32" fillId="0" borderId="21" xfId="21" applyFont="1" applyBorder="1" applyAlignment="1">
      <alignment horizontal="left" vertical="center" wrapText="1"/>
    </xf>
    <xf numFmtId="0" fontId="32" fillId="0" borderId="20" xfId="21" applyFont="1" applyBorder="1" applyAlignment="1">
      <alignment horizontal="left" vertical="center" wrapText="1"/>
    </xf>
    <xf numFmtId="0" fontId="32" fillId="0" borderId="37" xfId="21" applyFont="1" applyBorder="1" applyAlignment="1">
      <alignment horizontal="left" vertical="center" wrapText="1"/>
    </xf>
    <xf numFmtId="0" fontId="32" fillId="0" borderId="38" xfId="21" applyFont="1" applyBorder="1" applyAlignment="1">
      <alignment horizontal="left" vertical="center" wrapText="1"/>
    </xf>
    <xf numFmtId="0" fontId="38" fillId="3" borderId="9" xfId="21" applyFont="1" applyFill="1" applyBorder="1" applyAlignment="1">
      <alignment horizontal="center" vertical="center" wrapText="1"/>
    </xf>
    <xf numFmtId="0" fontId="38" fillId="3" borderId="11" xfId="21" applyFont="1" applyFill="1" applyBorder="1" applyAlignment="1">
      <alignment horizontal="center" vertical="center" wrapText="1"/>
    </xf>
    <xf numFmtId="0" fontId="38" fillId="3" borderId="6" xfId="21" applyFont="1" applyFill="1" applyBorder="1" applyAlignment="1">
      <alignment horizontal="center" vertical="center" wrapText="1"/>
    </xf>
    <xf numFmtId="0" fontId="38" fillId="3" borderId="1" xfId="21" applyFont="1" applyFill="1" applyBorder="1" applyAlignment="1">
      <alignment horizontal="center" vertical="center" wrapText="1"/>
    </xf>
    <xf numFmtId="0" fontId="52" fillId="3" borderId="2" xfId="21" applyFont="1" applyFill="1" applyBorder="1" applyAlignment="1">
      <alignment horizontal="center" vertical="center"/>
    </xf>
    <xf numFmtId="0" fontId="52" fillId="3" borderId="3" xfId="21" applyFont="1" applyFill="1" applyBorder="1" applyAlignment="1">
      <alignment horizontal="center" vertical="center"/>
    </xf>
    <xf numFmtId="0" fontId="52" fillId="3" borderId="4" xfId="21" applyFont="1" applyFill="1" applyBorder="1" applyAlignment="1">
      <alignment horizontal="center" vertical="center"/>
    </xf>
    <xf numFmtId="0" fontId="32" fillId="0" borderId="6" xfId="21" applyFont="1" applyBorder="1" applyAlignment="1">
      <alignment horizontal="center" vertical="center"/>
    </xf>
    <xf numFmtId="0" fontId="51" fillId="2" borderId="0" xfId="7" applyFont="1" applyFill="1" applyAlignment="1">
      <alignment horizontal="center" vertical="center"/>
    </xf>
    <xf numFmtId="0" fontId="38" fillId="3" borderId="1" xfId="21" applyFont="1" applyFill="1" applyBorder="1" applyAlignment="1">
      <alignment horizontal="center" vertical="center"/>
    </xf>
    <xf numFmtId="0" fontId="38" fillId="3" borderId="9" xfId="21" applyFont="1" applyFill="1" applyBorder="1" applyAlignment="1">
      <alignment horizontal="center" vertical="center"/>
    </xf>
    <xf numFmtId="0" fontId="38" fillId="3" borderId="11" xfId="21" applyFont="1" applyFill="1" applyBorder="1" applyAlignment="1">
      <alignment horizontal="center" vertical="center"/>
    </xf>
    <xf numFmtId="0" fontId="38" fillId="3" borderId="6" xfId="21" applyFont="1" applyFill="1" applyBorder="1" applyAlignment="1">
      <alignment horizontal="center" vertical="center"/>
    </xf>
    <xf numFmtId="0" fontId="38" fillId="3" borderId="2" xfId="21" applyFont="1" applyFill="1" applyBorder="1" applyAlignment="1">
      <alignment horizontal="center" vertical="center" wrapText="1"/>
    </xf>
    <xf numFmtId="0" fontId="38" fillId="3" borderId="3" xfId="21" applyFont="1" applyFill="1" applyBorder="1" applyAlignment="1">
      <alignment horizontal="center" vertical="center" wrapText="1"/>
    </xf>
    <xf numFmtId="0" fontId="38" fillId="3" borderId="4" xfId="21" applyFont="1" applyFill="1" applyBorder="1" applyAlignment="1">
      <alignment horizontal="center" vertical="center" wrapText="1"/>
    </xf>
    <xf numFmtId="0" fontId="32" fillId="0" borderId="4" xfId="21" applyFont="1" applyBorder="1" applyAlignment="1">
      <alignment horizontal="center" vertical="center" wrapText="1"/>
    </xf>
    <xf numFmtId="0" fontId="29" fillId="2" borderId="21" xfId="11" applyFont="1" applyFill="1" applyBorder="1" applyAlignment="1">
      <alignment horizontal="center" vertical="center"/>
    </xf>
    <xf numFmtId="0" fontId="29" fillId="2" borderId="20" xfId="11" applyFont="1" applyFill="1" applyBorder="1" applyAlignment="1">
      <alignment horizontal="center" vertical="center"/>
    </xf>
    <xf numFmtId="0" fontId="27" fillId="2" borderId="9" xfId="11" applyFont="1" applyFill="1" applyBorder="1" applyAlignment="1">
      <alignment horizontal="center" vertical="center"/>
    </xf>
    <xf numFmtId="0" fontId="27" fillId="2" borderId="11" xfId="11" applyFont="1" applyFill="1" applyBorder="1" applyAlignment="1">
      <alignment horizontal="center" vertical="center"/>
    </xf>
    <xf numFmtId="0" fontId="27" fillId="2" borderId="6" xfId="11" applyFont="1" applyFill="1" applyBorder="1" applyAlignment="1">
      <alignment horizontal="center" vertical="center"/>
    </xf>
    <xf numFmtId="0" fontId="29" fillId="2" borderId="11" xfId="11" applyFont="1" applyFill="1" applyBorder="1" applyAlignment="1">
      <alignment horizontal="center" vertical="center"/>
    </xf>
    <xf numFmtId="0" fontId="29" fillId="2" borderId="6" xfId="11" applyFont="1" applyFill="1" applyBorder="1" applyAlignment="1">
      <alignment horizontal="center" vertical="center"/>
    </xf>
    <xf numFmtId="0" fontId="24" fillId="2" borderId="21" xfId="11" applyFont="1" applyFill="1" applyBorder="1" applyAlignment="1">
      <alignment horizontal="center" vertical="center"/>
    </xf>
    <xf numFmtId="0" fontId="24" fillId="2" borderId="6" xfId="11" applyFont="1" applyFill="1" applyBorder="1" applyAlignment="1">
      <alignment horizontal="center" vertical="center"/>
    </xf>
    <xf numFmtId="0" fontId="24" fillId="2" borderId="21" xfId="11" applyFont="1" applyFill="1" applyBorder="1" applyAlignment="1">
      <alignment horizontal="center" vertical="center" wrapText="1"/>
    </xf>
    <xf numFmtId="0" fontId="24" fillId="2" borderId="6" xfId="11" applyFont="1" applyFill="1" applyBorder="1" applyAlignment="1">
      <alignment horizontal="center" vertical="center" wrapText="1"/>
    </xf>
    <xf numFmtId="0" fontId="29" fillId="2" borderId="9" xfId="11" applyFont="1" applyFill="1" applyBorder="1" applyAlignment="1">
      <alignment horizontal="center" vertical="center"/>
    </xf>
    <xf numFmtId="0" fontId="25" fillId="0" borderId="18" xfId="11" applyFont="1" applyBorder="1" applyAlignment="1">
      <alignment horizontal="center"/>
    </xf>
    <xf numFmtId="0" fontId="28" fillId="2" borderId="21" xfId="11" applyFont="1" applyFill="1" applyBorder="1" applyAlignment="1">
      <alignment horizontal="center" vertical="center" wrapText="1"/>
    </xf>
    <xf numFmtId="0" fontId="28" fillId="2" borderId="11" xfId="11" applyFont="1" applyFill="1" applyBorder="1" applyAlignment="1">
      <alignment horizontal="center" vertical="center" wrapText="1"/>
    </xf>
    <xf numFmtId="0" fontId="28" fillId="2" borderId="6" xfId="11" applyFont="1" applyFill="1" applyBorder="1" applyAlignment="1">
      <alignment horizontal="center" vertical="center" wrapText="1"/>
    </xf>
    <xf numFmtId="0" fontId="28" fillId="2" borderId="9" xfId="11" applyFont="1" applyFill="1" applyBorder="1" applyAlignment="1">
      <alignment horizontal="center" vertical="center" wrapText="1"/>
    </xf>
    <xf numFmtId="0" fontId="28" fillId="2" borderId="20" xfId="11" applyFont="1" applyFill="1" applyBorder="1" applyAlignment="1">
      <alignment horizontal="center" vertical="center" wrapText="1"/>
    </xf>
  </cellXfs>
  <cellStyles count="22">
    <cellStyle name="Dziesiętny 2" xfId="12"/>
    <cellStyle name="Dziesiętny 3" xfId="14"/>
    <cellStyle name="Dziesiętny 5 2" xfId="2"/>
    <cellStyle name="Dziesiętny 6" xfId="13"/>
    <cellStyle name="Dziesiętny 8 2" xfId="20"/>
    <cellStyle name="Normalny" xfId="0" builtinId="0"/>
    <cellStyle name="Normalny 2" xfId="15"/>
    <cellStyle name="Normalny 2 2" xfId="7"/>
    <cellStyle name="Normalny 2 2 2" xfId="21"/>
    <cellStyle name="Normalny 2 3" xfId="16"/>
    <cellStyle name="Normalny 3" xfId="19"/>
    <cellStyle name="Normalny 5" xfId="9"/>
    <cellStyle name="Normalny 5 2" xfId="11"/>
    <cellStyle name="Normalny_dochody 2010 zał.1" xfId="4"/>
    <cellStyle name="Normalny_inwes I póó. 2007" xfId="18"/>
    <cellStyle name="Normalny_sołectwa 2009" xfId="10"/>
    <cellStyle name="Normalny_wyk dot.Ipol" xfId="1"/>
    <cellStyle name="Normalny_z.b-d.w_ I pół.2007" xfId="6"/>
    <cellStyle name="Normalny_zad.zlecl.Ipol.2007" xfId="8"/>
    <cellStyle name="Normalny_zal_Szczecin" xfId="17"/>
    <cellStyle name="Normalny_zm.inwest 2008" xfId="3"/>
    <cellStyle name="Normalny_zm.kred.poz.Ipól.2007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topLeftCell="D1" workbookViewId="0">
      <selection activeCell="I14" sqref="I14"/>
    </sheetView>
  </sheetViews>
  <sheetFormatPr defaultRowHeight="12.75"/>
  <cols>
    <col min="1" max="1" width="4.42578125" style="4" customWidth="1"/>
    <col min="2" max="2" width="6.7109375" style="4" customWidth="1"/>
    <col min="3" max="3" width="9" style="4" customWidth="1"/>
    <col min="4" max="4" width="8.5703125" style="4" customWidth="1"/>
    <col min="5" max="5" width="34" style="4" customWidth="1"/>
    <col min="6" max="6" width="19.85546875" style="4" customWidth="1"/>
    <col min="7" max="7" width="18.140625" style="4" customWidth="1"/>
    <col min="8" max="8" width="18.85546875" style="4" customWidth="1"/>
    <col min="9" max="9" width="17.28515625" style="4" customWidth="1"/>
    <col min="10" max="10" width="15.140625" style="4" customWidth="1"/>
    <col min="11" max="11" width="20.42578125" style="4" customWidth="1"/>
    <col min="12" max="12" width="22" style="4" customWidth="1"/>
    <col min="13" max="16384" width="9.140625" style="4"/>
  </cols>
  <sheetData>
    <row r="1" spans="1:12" ht="12.75" customHeight="1">
      <c r="B1" s="200"/>
      <c r="C1" s="200"/>
      <c r="D1" s="200"/>
      <c r="E1" s="6"/>
      <c r="F1" s="201"/>
      <c r="G1" s="201"/>
      <c r="I1" s="202" t="s">
        <v>188</v>
      </c>
      <c r="K1" s="4" t="s">
        <v>1</v>
      </c>
      <c r="L1" s="203"/>
    </row>
    <row r="2" spans="1:12" ht="12.75" customHeight="1">
      <c r="B2" s="200"/>
      <c r="C2" s="200"/>
      <c r="D2" s="200"/>
      <c r="E2" s="399"/>
      <c r="F2" s="399"/>
      <c r="G2" s="201"/>
      <c r="I2" s="5" t="s">
        <v>299</v>
      </c>
      <c r="K2" s="4" t="s">
        <v>1</v>
      </c>
      <c r="L2" s="203"/>
    </row>
    <row r="3" spans="1:12" ht="12.75" customHeight="1">
      <c r="B3" s="200"/>
      <c r="C3" s="200"/>
      <c r="D3" s="200"/>
      <c r="E3" s="399"/>
      <c r="F3" s="399"/>
      <c r="G3" s="201"/>
      <c r="I3" s="5" t="s">
        <v>2</v>
      </c>
      <c r="L3" s="203"/>
    </row>
    <row r="4" spans="1:12" ht="12.75" customHeight="1">
      <c r="E4" s="399"/>
      <c r="F4" s="399"/>
      <c r="I4" s="5" t="s">
        <v>186</v>
      </c>
      <c r="L4" s="203"/>
    </row>
    <row r="5" spans="1:12" ht="12.75" customHeight="1">
      <c r="I5" s="10" t="s">
        <v>3</v>
      </c>
      <c r="L5" s="203"/>
    </row>
    <row r="6" spans="1:12" ht="18">
      <c r="A6" s="400" t="s">
        <v>189</v>
      </c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0"/>
    </row>
    <row r="7" spans="1:12" s="204" customFormat="1" ht="12.75" customHeight="1">
      <c r="A7" s="401" t="s">
        <v>7</v>
      </c>
      <c r="B7" s="401" t="s">
        <v>8</v>
      </c>
      <c r="C7" s="402" t="s">
        <v>190</v>
      </c>
      <c r="D7" s="403" t="s">
        <v>10</v>
      </c>
      <c r="E7" s="380" t="s">
        <v>191</v>
      </c>
      <c r="F7" s="380" t="s">
        <v>192</v>
      </c>
      <c r="G7" s="381" t="s">
        <v>193</v>
      </c>
      <c r="H7" s="406"/>
      <c r="I7" s="406"/>
      <c r="J7" s="406"/>
      <c r="K7" s="407"/>
      <c r="L7" s="380" t="s">
        <v>194</v>
      </c>
    </row>
    <row r="8" spans="1:12" s="204" customFormat="1" ht="12.75" customHeight="1">
      <c r="A8" s="401"/>
      <c r="B8" s="401"/>
      <c r="C8" s="402"/>
      <c r="D8" s="404"/>
      <c r="E8" s="380"/>
      <c r="F8" s="380"/>
      <c r="G8" s="380" t="s">
        <v>195</v>
      </c>
      <c r="H8" s="381" t="s">
        <v>196</v>
      </c>
      <c r="I8" s="382"/>
      <c r="J8" s="383"/>
      <c r="K8" s="384" t="s">
        <v>197</v>
      </c>
      <c r="L8" s="380"/>
    </row>
    <row r="9" spans="1:12" s="204" customFormat="1" ht="12.75" customHeight="1">
      <c r="A9" s="401"/>
      <c r="B9" s="401"/>
      <c r="C9" s="402"/>
      <c r="D9" s="404"/>
      <c r="E9" s="380"/>
      <c r="F9" s="380"/>
      <c r="G9" s="380"/>
      <c r="H9" s="380" t="s">
        <v>198</v>
      </c>
      <c r="I9" s="380" t="s">
        <v>199</v>
      </c>
      <c r="J9" s="384" t="s">
        <v>200</v>
      </c>
      <c r="K9" s="385"/>
      <c r="L9" s="380"/>
    </row>
    <row r="10" spans="1:12" s="204" customFormat="1">
      <c r="A10" s="401"/>
      <c r="B10" s="401"/>
      <c r="C10" s="402"/>
      <c r="D10" s="404"/>
      <c r="E10" s="380"/>
      <c r="F10" s="380"/>
      <c r="G10" s="380"/>
      <c r="H10" s="380"/>
      <c r="I10" s="380"/>
      <c r="J10" s="387"/>
      <c r="K10" s="385"/>
      <c r="L10" s="380"/>
    </row>
    <row r="11" spans="1:12" s="204" customFormat="1" ht="21" customHeight="1">
      <c r="A11" s="401"/>
      <c r="B11" s="401"/>
      <c r="C11" s="402"/>
      <c r="D11" s="405"/>
      <c r="E11" s="380"/>
      <c r="F11" s="380"/>
      <c r="G11" s="380"/>
      <c r="H11" s="380"/>
      <c r="I11" s="380"/>
      <c r="J11" s="388"/>
      <c r="K11" s="386"/>
      <c r="L11" s="380"/>
    </row>
    <row r="12" spans="1:12" ht="28.5" customHeight="1">
      <c r="A12" s="205">
        <v>1</v>
      </c>
      <c r="B12" s="206" t="s">
        <v>15</v>
      </c>
      <c r="C12" s="206" t="s">
        <v>201</v>
      </c>
      <c r="D12" s="207">
        <v>6050</v>
      </c>
      <c r="E12" s="208" t="s">
        <v>202</v>
      </c>
      <c r="F12" s="209">
        <v>0</v>
      </c>
      <c r="G12" s="209">
        <v>0</v>
      </c>
      <c r="H12" s="209">
        <v>0</v>
      </c>
      <c r="I12" s="209">
        <v>0</v>
      </c>
      <c r="J12" s="210" t="s">
        <v>203</v>
      </c>
      <c r="K12" s="211"/>
      <c r="L12" s="212" t="s">
        <v>204</v>
      </c>
    </row>
    <row r="13" spans="1:12" ht="21.75" customHeight="1">
      <c r="A13" s="213">
        <v>2</v>
      </c>
      <c r="B13" s="206" t="s">
        <v>15</v>
      </c>
      <c r="C13" s="206" t="s">
        <v>16</v>
      </c>
      <c r="D13" s="206">
        <v>6210</v>
      </c>
      <c r="E13" s="208" t="s">
        <v>205</v>
      </c>
      <c r="F13" s="209">
        <v>310000</v>
      </c>
      <c r="G13" s="209">
        <v>280000</v>
      </c>
      <c r="H13" s="209">
        <v>280000</v>
      </c>
      <c r="I13" s="209">
        <v>0</v>
      </c>
      <c r="J13" s="391" t="s">
        <v>203</v>
      </c>
      <c r="K13" s="214"/>
      <c r="L13" s="393" t="s">
        <v>206</v>
      </c>
    </row>
    <row r="14" spans="1:12" ht="25.5" customHeight="1">
      <c r="A14" s="215"/>
      <c r="B14" s="216"/>
      <c r="C14" s="216"/>
      <c r="D14" s="216"/>
      <c r="E14" s="217" t="s">
        <v>207</v>
      </c>
      <c r="F14" s="218"/>
      <c r="G14" s="218"/>
      <c r="H14" s="218"/>
      <c r="I14" s="218">
        <v>0</v>
      </c>
      <c r="J14" s="392"/>
      <c r="K14" s="219"/>
      <c r="L14" s="394"/>
    </row>
    <row r="15" spans="1:12" ht="24" customHeight="1">
      <c r="A15" s="220"/>
      <c r="B15" s="221"/>
      <c r="C15" s="221"/>
      <c r="D15" s="221"/>
      <c r="E15" s="217" t="s">
        <v>208</v>
      </c>
      <c r="F15" s="218"/>
      <c r="G15" s="218"/>
      <c r="H15" s="218"/>
      <c r="I15" s="218"/>
      <c r="J15" s="392"/>
      <c r="K15" s="219"/>
      <c r="L15" s="394"/>
    </row>
    <row r="16" spans="1:12" ht="24" customHeight="1">
      <c r="A16" s="220"/>
      <c r="B16" s="221"/>
      <c r="C16" s="221"/>
      <c r="D16" s="221"/>
      <c r="E16" s="217" t="s">
        <v>209</v>
      </c>
      <c r="F16" s="222"/>
      <c r="G16" s="222"/>
      <c r="H16" s="222"/>
      <c r="I16" s="222"/>
      <c r="J16" s="392"/>
      <c r="K16" s="223"/>
      <c r="L16" s="394"/>
    </row>
    <row r="17" spans="1:12" ht="31.5" customHeight="1">
      <c r="A17" s="224"/>
      <c r="B17" s="225"/>
      <c r="C17" s="225"/>
      <c r="D17" s="225"/>
      <c r="E17" s="226" t="s">
        <v>210</v>
      </c>
      <c r="F17" s="222"/>
      <c r="G17" s="222"/>
      <c r="H17" s="222"/>
      <c r="I17" s="222"/>
      <c r="J17" s="392"/>
      <c r="K17" s="223"/>
      <c r="L17" s="394"/>
    </row>
    <row r="18" spans="1:12" ht="70.5" customHeight="1">
      <c r="A18" s="227">
        <v>3</v>
      </c>
      <c r="B18" s="228">
        <v>600</v>
      </c>
      <c r="C18" s="228">
        <v>60013</v>
      </c>
      <c r="D18" s="228">
        <v>6300</v>
      </c>
      <c r="E18" s="229" t="s">
        <v>211</v>
      </c>
      <c r="F18" s="211">
        <v>450000</v>
      </c>
      <c r="G18" s="211">
        <v>450000</v>
      </c>
      <c r="H18" s="211">
        <v>450000</v>
      </c>
      <c r="I18" s="211">
        <v>0</v>
      </c>
      <c r="J18" s="230" t="s">
        <v>212</v>
      </c>
      <c r="K18" s="211"/>
      <c r="L18" s="231" t="s">
        <v>213</v>
      </c>
    </row>
    <row r="19" spans="1:12" ht="40.5" customHeight="1">
      <c r="A19" s="232">
        <v>4</v>
      </c>
      <c r="B19" s="228">
        <v>600</v>
      </c>
      <c r="C19" s="228">
        <v>60016</v>
      </c>
      <c r="D19" s="228">
        <v>6050</v>
      </c>
      <c r="E19" s="233" t="s">
        <v>214</v>
      </c>
      <c r="F19" s="211">
        <v>1156658.3500000001</v>
      </c>
      <c r="G19" s="211">
        <v>1095000</v>
      </c>
      <c r="H19" s="211">
        <v>1095000</v>
      </c>
      <c r="I19" s="211">
        <v>0</v>
      </c>
      <c r="J19" s="234" t="s">
        <v>212</v>
      </c>
      <c r="K19" s="211" t="s">
        <v>1</v>
      </c>
      <c r="L19" s="235" t="s">
        <v>204</v>
      </c>
    </row>
    <row r="20" spans="1:12" ht="47.25" customHeight="1">
      <c r="A20" s="236">
        <v>5</v>
      </c>
      <c r="B20" s="237">
        <v>600</v>
      </c>
      <c r="C20" s="237">
        <v>60016</v>
      </c>
      <c r="D20" s="237">
        <v>6050</v>
      </c>
      <c r="E20" s="238" t="s">
        <v>215</v>
      </c>
      <c r="F20" s="239">
        <v>1933750</v>
      </c>
      <c r="G20" s="240">
        <v>939120</v>
      </c>
      <c r="H20" s="240">
        <v>939120</v>
      </c>
      <c r="I20" s="240">
        <v>0</v>
      </c>
      <c r="J20" s="395" t="s">
        <v>212</v>
      </c>
      <c r="K20" s="239"/>
      <c r="L20" s="397" t="s">
        <v>204</v>
      </c>
    </row>
    <row r="21" spans="1:12" ht="31.5" customHeight="1">
      <c r="A21" s="241"/>
      <c r="B21" s="242"/>
      <c r="C21" s="242"/>
      <c r="D21" s="242"/>
      <c r="E21" s="243" t="s">
        <v>216</v>
      </c>
      <c r="F21" s="244" t="s">
        <v>1</v>
      </c>
      <c r="G21" s="245" t="s">
        <v>1</v>
      </c>
      <c r="H21" s="245" t="s">
        <v>1</v>
      </c>
      <c r="I21" s="245"/>
      <c r="J21" s="396"/>
      <c r="K21" s="244" t="s">
        <v>1</v>
      </c>
      <c r="L21" s="398"/>
    </row>
    <row r="22" spans="1:12" ht="45.75" customHeight="1">
      <c r="A22" s="241"/>
      <c r="B22" s="242"/>
      <c r="C22" s="242"/>
      <c r="D22" s="242"/>
      <c r="E22" s="243" t="s">
        <v>217</v>
      </c>
      <c r="F22" s="244" t="s">
        <v>1</v>
      </c>
      <c r="G22" s="245" t="s">
        <v>1</v>
      </c>
      <c r="H22" s="245" t="s">
        <v>1</v>
      </c>
      <c r="I22" s="245" t="s">
        <v>1</v>
      </c>
      <c r="J22" s="396"/>
      <c r="K22" s="244" t="s">
        <v>1</v>
      </c>
      <c r="L22" s="398"/>
    </row>
    <row r="23" spans="1:12" ht="27" customHeight="1">
      <c r="A23" s="241"/>
      <c r="B23" s="242"/>
      <c r="C23" s="242"/>
      <c r="D23" s="242"/>
      <c r="E23" s="243" t="s">
        <v>218</v>
      </c>
      <c r="F23" s="244" t="s">
        <v>1</v>
      </c>
      <c r="G23" s="245" t="s">
        <v>1</v>
      </c>
      <c r="H23" s="245" t="s">
        <v>1</v>
      </c>
      <c r="I23" s="245" t="s">
        <v>1</v>
      </c>
      <c r="J23" s="396"/>
      <c r="K23" s="244"/>
      <c r="L23" s="398"/>
    </row>
    <row r="24" spans="1:12" ht="33" customHeight="1">
      <c r="A24" s="389" t="s">
        <v>220</v>
      </c>
      <c r="B24" s="390"/>
      <c r="C24" s="246"/>
      <c r="D24" s="242"/>
      <c r="E24" s="243" t="s">
        <v>219</v>
      </c>
      <c r="F24" s="244" t="s">
        <v>1</v>
      </c>
      <c r="G24" s="245" t="s">
        <v>1</v>
      </c>
      <c r="H24" s="245" t="s">
        <v>1</v>
      </c>
      <c r="I24" s="245" t="s">
        <v>1</v>
      </c>
      <c r="J24" s="396"/>
      <c r="K24" s="244"/>
      <c r="L24" s="398"/>
    </row>
    <row r="25" spans="1:12" ht="48.75" customHeight="1">
      <c r="A25" s="251">
        <v>6</v>
      </c>
      <c r="B25" s="228">
        <v>600</v>
      </c>
      <c r="C25" s="228">
        <v>60016</v>
      </c>
      <c r="D25" s="228">
        <v>6050</v>
      </c>
      <c r="E25" s="233" t="s">
        <v>221</v>
      </c>
      <c r="F25" s="211">
        <v>435000</v>
      </c>
      <c r="G25" s="211">
        <v>35000</v>
      </c>
      <c r="H25" s="211">
        <v>35000</v>
      </c>
      <c r="I25" s="211">
        <v>0</v>
      </c>
      <c r="J25" s="234" t="s">
        <v>212</v>
      </c>
      <c r="K25" s="211" t="s">
        <v>1</v>
      </c>
      <c r="L25" s="235" t="s">
        <v>204</v>
      </c>
    </row>
    <row r="26" spans="1:12" ht="38.25" customHeight="1">
      <c r="A26" s="251">
        <v>7</v>
      </c>
      <c r="B26" s="228">
        <v>600</v>
      </c>
      <c r="C26" s="228">
        <v>60016</v>
      </c>
      <c r="D26" s="228">
        <v>6050</v>
      </c>
      <c r="E26" s="233" t="s">
        <v>222</v>
      </c>
      <c r="F26" s="211">
        <v>12000</v>
      </c>
      <c r="G26" s="211">
        <v>12000</v>
      </c>
      <c r="H26" s="211">
        <v>12000</v>
      </c>
      <c r="I26" s="211">
        <v>0</v>
      </c>
      <c r="J26" s="230" t="s">
        <v>212</v>
      </c>
      <c r="K26" s="211"/>
      <c r="L26" s="235" t="s">
        <v>204</v>
      </c>
    </row>
    <row r="27" spans="1:12" ht="30.75" customHeight="1">
      <c r="A27" s="251">
        <v>8</v>
      </c>
      <c r="B27" s="228">
        <v>600</v>
      </c>
      <c r="C27" s="228">
        <v>60016</v>
      </c>
      <c r="D27" s="228">
        <v>6060</v>
      </c>
      <c r="E27" s="233" t="s">
        <v>223</v>
      </c>
      <c r="F27" s="211">
        <v>161000</v>
      </c>
      <c r="G27" s="211">
        <v>161000</v>
      </c>
      <c r="H27" s="211">
        <v>161000</v>
      </c>
      <c r="I27" s="211">
        <v>0</v>
      </c>
      <c r="J27" s="230" t="s">
        <v>212</v>
      </c>
      <c r="K27" s="211"/>
      <c r="L27" s="235" t="s">
        <v>204</v>
      </c>
    </row>
    <row r="28" spans="1:12" ht="30.75" customHeight="1">
      <c r="A28" s="251">
        <v>9</v>
      </c>
      <c r="B28" s="228">
        <v>600</v>
      </c>
      <c r="C28" s="228">
        <v>60016</v>
      </c>
      <c r="D28" s="228">
        <v>6060</v>
      </c>
      <c r="E28" s="233" t="s">
        <v>224</v>
      </c>
      <c r="F28" s="211">
        <v>60000</v>
      </c>
      <c r="G28" s="211">
        <v>60000</v>
      </c>
      <c r="H28" s="211">
        <v>60000</v>
      </c>
      <c r="I28" s="211"/>
      <c r="J28" s="230" t="s">
        <v>212</v>
      </c>
      <c r="K28" s="252"/>
      <c r="L28" s="235" t="s">
        <v>204</v>
      </c>
    </row>
    <row r="29" spans="1:12" ht="30.75" customHeight="1">
      <c r="A29" s="251">
        <v>10</v>
      </c>
      <c r="B29" s="228">
        <v>600</v>
      </c>
      <c r="C29" s="228">
        <v>60016</v>
      </c>
      <c r="D29" s="228">
        <v>6210</v>
      </c>
      <c r="E29" s="233" t="s">
        <v>225</v>
      </c>
      <c r="F29" s="211">
        <v>80000</v>
      </c>
      <c r="G29" s="211">
        <v>80000</v>
      </c>
      <c r="H29" s="211">
        <v>80000</v>
      </c>
      <c r="I29" s="211"/>
      <c r="J29" s="230" t="s">
        <v>212</v>
      </c>
      <c r="K29" s="252"/>
      <c r="L29" s="231" t="s">
        <v>206</v>
      </c>
    </row>
    <row r="30" spans="1:12" ht="30.75" customHeight="1">
      <c r="A30" s="251">
        <v>11</v>
      </c>
      <c r="B30" s="228">
        <v>700</v>
      </c>
      <c r="C30" s="228">
        <v>70095</v>
      </c>
      <c r="D30" s="228">
        <v>6050</v>
      </c>
      <c r="E30" s="233" t="s">
        <v>226</v>
      </c>
      <c r="F30" s="211">
        <v>0</v>
      </c>
      <c r="G30" s="211">
        <v>0</v>
      </c>
      <c r="H30" s="211">
        <v>0</v>
      </c>
      <c r="I30" s="211"/>
      <c r="J30" s="230" t="s">
        <v>212</v>
      </c>
      <c r="K30" s="252"/>
      <c r="L30" s="253" t="s">
        <v>204</v>
      </c>
    </row>
    <row r="31" spans="1:12" ht="30.75" customHeight="1">
      <c r="A31" s="254">
        <v>12</v>
      </c>
      <c r="B31" s="255">
        <v>750</v>
      </c>
      <c r="C31" s="228">
        <v>75023</v>
      </c>
      <c r="D31" s="228">
        <v>6050</v>
      </c>
      <c r="E31" s="233" t="s">
        <v>298</v>
      </c>
      <c r="F31" s="256">
        <v>16000</v>
      </c>
      <c r="G31" s="211">
        <v>16000</v>
      </c>
      <c r="H31" s="211">
        <v>16000</v>
      </c>
      <c r="I31" s="211"/>
      <c r="J31" s="230" t="s">
        <v>212</v>
      </c>
      <c r="K31" s="252"/>
      <c r="L31" s="253" t="s">
        <v>204</v>
      </c>
    </row>
    <row r="32" spans="1:12" ht="37.5" customHeight="1">
      <c r="A32" s="254">
        <v>12</v>
      </c>
      <c r="B32" s="255">
        <v>754</v>
      </c>
      <c r="C32" s="228">
        <v>75412</v>
      </c>
      <c r="D32" s="228">
        <v>6230</v>
      </c>
      <c r="E32" s="233" t="s">
        <v>227</v>
      </c>
      <c r="F32" s="256">
        <v>750000</v>
      </c>
      <c r="G32" s="211">
        <v>450000</v>
      </c>
      <c r="H32" s="211">
        <v>170000</v>
      </c>
      <c r="I32" s="211">
        <v>280000</v>
      </c>
      <c r="J32" s="230" t="s">
        <v>212</v>
      </c>
      <c r="K32" s="252"/>
      <c r="L32" s="212" t="s">
        <v>228</v>
      </c>
    </row>
    <row r="33" spans="1:12" ht="42" customHeight="1">
      <c r="A33" s="254">
        <v>13</v>
      </c>
      <c r="B33" s="255">
        <v>801</v>
      </c>
      <c r="C33" s="228">
        <v>80101</v>
      </c>
      <c r="D33" s="228">
        <v>6050</v>
      </c>
      <c r="E33" s="257" t="s">
        <v>229</v>
      </c>
      <c r="F33" s="258">
        <v>37920</v>
      </c>
      <c r="G33" s="259">
        <v>24000</v>
      </c>
      <c r="H33" s="259">
        <v>24000</v>
      </c>
      <c r="I33" s="259">
        <v>0</v>
      </c>
      <c r="J33" s="230" t="s">
        <v>212</v>
      </c>
      <c r="K33" s="252"/>
      <c r="L33" s="253" t="s">
        <v>204</v>
      </c>
    </row>
    <row r="34" spans="1:12" ht="42" customHeight="1">
      <c r="A34" s="254">
        <v>14</v>
      </c>
      <c r="B34" s="255">
        <v>801</v>
      </c>
      <c r="C34" s="228">
        <v>80101</v>
      </c>
      <c r="D34" s="228">
        <v>6050</v>
      </c>
      <c r="E34" s="257" t="s">
        <v>230</v>
      </c>
      <c r="F34" s="258">
        <v>30000</v>
      </c>
      <c r="G34" s="259">
        <v>22000</v>
      </c>
      <c r="H34" s="259">
        <v>22000</v>
      </c>
      <c r="I34" s="259">
        <v>0</v>
      </c>
      <c r="J34" s="230" t="s">
        <v>212</v>
      </c>
      <c r="K34" s="252"/>
      <c r="L34" s="253" t="s">
        <v>204</v>
      </c>
    </row>
    <row r="35" spans="1:12" ht="42" customHeight="1">
      <c r="A35" s="254">
        <v>15</v>
      </c>
      <c r="B35" s="255">
        <v>801</v>
      </c>
      <c r="C35" s="228">
        <v>80101</v>
      </c>
      <c r="D35" s="228">
        <v>6050</v>
      </c>
      <c r="E35" s="257" t="s">
        <v>231</v>
      </c>
      <c r="F35" s="258">
        <v>53000</v>
      </c>
      <c r="G35" s="259">
        <v>53000</v>
      </c>
      <c r="H35" s="259">
        <v>53000</v>
      </c>
      <c r="I35" s="259">
        <v>0</v>
      </c>
      <c r="J35" s="210"/>
      <c r="K35" s="252"/>
      <c r="L35" s="212" t="s">
        <v>232</v>
      </c>
    </row>
    <row r="36" spans="1:12" ht="42.75" customHeight="1">
      <c r="A36" s="254">
        <v>16</v>
      </c>
      <c r="B36" s="255">
        <v>801</v>
      </c>
      <c r="C36" s="228">
        <v>80103</v>
      </c>
      <c r="D36" s="228">
        <v>6050</v>
      </c>
      <c r="E36" s="257" t="s">
        <v>233</v>
      </c>
      <c r="F36" s="258">
        <v>28450</v>
      </c>
      <c r="G36" s="259">
        <v>28450</v>
      </c>
      <c r="H36" s="259">
        <v>28450</v>
      </c>
      <c r="I36" s="259">
        <v>0</v>
      </c>
      <c r="J36" s="210" t="s">
        <v>234</v>
      </c>
      <c r="K36" s="252"/>
      <c r="L36" s="253" t="s">
        <v>235</v>
      </c>
    </row>
    <row r="37" spans="1:12" s="260" customFormat="1" ht="40.5" customHeight="1">
      <c r="A37" s="254">
        <v>17</v>
      </c>
      <c r="B37" s="255">
        <v>801</v>
      </c>
      <c r="C37" s="228">
        <v>80113</v>
      </c>
      <c r="D37" s="228">
        <v>6210</v>
      </c>
      <c r="E37" s="257" t="s">
        <v>236</v>
      </c>
      <c r="F37" s="258">
        <v>100000</v>
      </c>
      <c r="G37" s="259">
        <v>100000</v>
      </c>
      <c r="H37" s="259">
        <v>100000</v>
      </c>
      <c r="I37" s="259">
        <v>0</v>
      </c>
      <c r="J37" s="234" t="s">
        <v>234</v>
      </c>
      <c r="K37" s="211"/>
      <c r="L37" s="231" t="s">
        <v>206</v>
      </c>
    </row>
    <row r="38" spans="1:12" ht="36.75" customHeight="1">
      <c r="A38" s="251">
        <v>18</v>
      </c>
      <c r="B38" s="228">
        <v>854</v>
      </c>
      <c r="C38" s="228">
        <v>85495</v>
      </c>
      <c r="D38" s="228">
        <v>6050</v>
      </c>
      <c r="E38" s="257" t="s">
        <v>237</v>
      </c>
      <c r="F38" s="259">
        <v>29596</v>
      </c>
      <c r="G38" s="211">
        <v>29000</v>
      </c>
      <c r="H38" s="211">
        <v>29000</v>
      </c>
      <c r="I38" s="211">
        <v>0</v>
      </c>
      <c r="J38" s="234" t="s">
        <v>234</v>
      </c>
      <c r="K38" s="211"/>
      <c r="L38" s="235" t="s">
        <v>204</v>
      </c>
    </row>
    <row r="39" spans="1:12" ht="39.75" customHeight="1">
      <c r="A39" s="261">
        <v>19</v>
      </c>
      <c r="B39" s="262">
        <v>900</v>
      </c>
      <c r="C39" s="262">
        <v>90001</v>
      </c>
      <c r="D39" s="263" t="s">
        <v>1</v>
      </c>
      <c r="E39" s="264" t="s">
        <v>238</v>
      </c>
      <c r="F39" s="252">
        <v>265000</v>
      </c>
      <c r="G39" s="252">
        <f>SUM(G40:G41)</f>
        <v>250000</v>
      </c>
      <c r="H39" s="252">
        <f>SUM(H40:H41)</f>
        <v>100000</v>
      </c>
      <c r="I39" s="252">
        <v>150000</v>
      </c>
      <c r="J39" s="374" t="s">
        <v>234</v>
      </c>
      <c r="K39" s="239"/>
      <c r="L39" s="377" t="s">
        <v>204</v>
      </c>
    </row>
    <row r="40" spans="1:12" ht="55.5" customHeight="1">
      <c r="A40" s="265"/>
      <c r="B40" s="266"/>
      <c r="C40" s="266"/>
      <c r="D40" s="267">
        <v>6050</v>
      </c>
      <c r="E40" s="268" t="s">
        <v>239</v>
      </c>
      <c r="F40" s="245"/>
      <c r="G40" s="245">
        <v>35000</v>
      </c>
      <c r="H40" s="245">
        <v>35000</v>
      </c>
      <c r="I40" s="245"/>
      <c r="J40" s="375"/>
      <c r="K40" s="214"/>
      <c r="L40" s="378"/>
    </row>
    <row r="41" spans="1:12" ht="48.75" customHeight="1">
      <c r="A41" s="367" t="s">
        <v>240</v>
      </c>
      <c r="B41" s="368"/>
      <c r="C41" s="269"/>
      <c r="D41" s="270">
        <v>6050</v>
      </c>
      <c r="E41" s="271" t="s">
        <v>241</v>
      </c>
      <c r="F41" s="250" t="s">
        <v>1</v>
      </c>
      <c r="G41" s="250">
        <v>215000</v>
      </c>
      <c r="H41" s="250">
        <v>65000</v>
      </c>
      <c r="I41" s="250">
        <v>150000</v>
      </c>
      <c r="J41" s="376"/>
      <c r="K41" s="249"/>
      <c r="L41" s="379"/>
    </row>
    <row r="42" spans="1:12" ht="45.75" customHeight="1">
      <c r="A42" s="254">
        <v>20</v>
      </c>
      <c r="B42" s="255">
        <v>900</v>
      </c>
      <c r="C42" s="255">
        <v>90001</v>
      </c>
      <c r="D42" s="228">
        <v>6230</v>
      </c>
      <c r="E42" s="229" t="s">
        <v>242</v>
      </c>
      <c r="F42" s="272">
        <v>24000</v>
      </c>
      <c r="G42" s="272">
        <v>24000</v>
      </c>
      <c r="H42" s="272">
        <v>24000</v>
      </c>
      <c r="I42" s="272">
        <v>0</v>
      </c>
      <c r="J42" s="234" t="s">
        <v>243</v>
      </c>
      <c r="K42" s="211">
        <f>SUM(K44:K48)</f>
        <v>0</v>
      </c>
      <c r="L42" s="273" t="s">
        <v>244</v>
      </c>
    </row>
    <row r="43" spans="1:12" ht="44.25" customHeight="1">
      <c r="A43" s="265">
        <v>21</v>
      </c>
      <c r="B43" s="274">
        <v>900</v>
      </c>
      <c r="C43" s="274">
        <v>90002</v>
      </c>
      <c r="D43" s="263">
        <v>6210</v>
      </c>
      <c r="E43" s="275" t="s">
        <v>245</v>
      </c>
      <c r="F43" s="276">
        <v>30000</v>
      </c>
      <c r="G43" s="276">
        <v>30000</v>
      </c>
      <c r="H43" s="276">
        <v>30000</v>
      </c>
      <c r="I43" s="276"/>
      <c r="J43" s="230" t="s">
        <v>212</v>
      </c>
      <c r="K43" s="252"/>
      <c r="L43" s="231" t="s">
        <v>206</v>
      </c>
    </row>
    <row r="44" spans="1:12" ht="24.75" customHeight="1">
      <c r="A44" s="236">
        <v>22</v>
      </c>
      <c r="B44" s="237">
        <v>900</v>
      </c>
      <c r="C44" s="237">
        <v>90015</v>
      </c>
      <c r="D44" s="237">
        <v>6050</v>
      </c>
      <c r="E44" s="238" t="s">
        <v>246</v>
      </c>
      <c r="F44" s="239">
        <v>151000</v>
      </c>
      <c r="G44" s="239">
        <v>151000</v>
      </c>
      <c r="H44" s="239">
        <v>151000</v>
      </c>
      <c r="I44" s="239">
        <v>0</v>
      </c>
      <c r="J44" s="363" t="s">
        <v>247</v>
      </c>
      <c r="K44" s="278"/>
      <c r="L44" s="279" t="s">
        <v>204</v>
      </c>
    </row>
    <row r="45" spans="1:12" ht="27" customHeight="1">
      <c r="A45" s="367" t="s">
        <v>1</v>
      </c>
      <c r="B45" s="368"/>
      <c r="C45" s="242"/>
      <c r="D45" s="242"/>
      <c r="E45" s="243" t="s">
        <v>248</v>
      </c>
      <c r="F45" s="244"/>
      <c r="G45" s="245" t="s">
        <v>1</v>
      </c>
      <c r="H45" s="245" t="s">
        <v>1</v>
      </c>
      <c r="I45" s="245">
        <v>0</v>
      </c>
      <c r="J45" s="364"/>
      <c r="K45" s="280"/>
      <c r="L45" s="281"/>
    </row>
    <row r="46" spans="1:12" ht="27" customHeight="1">
      <c r="A46" s="241"/>
      <c r="B46" s="242"/>
      <c r="C46" s="242"/>
      <c r="D46" s="242"/>
      <c r="E46" s="243" t="s">
        <v>249</v>
      </c>
      <c r="F46" s="244"/>
      <c r="G46" s="245" t="s">
        <v>1</v>
      </c>
      <c r="H46" s="245" t="s">
        <v>1</v>
      </c>
      <c r="I46" s="245" t="s">
        <v>1</v>
      </c>
      <c r="J46" s="364"/>
      <c r="K46" s="280"/>
      <c r="L46" s="281"/>
    </row>
    <row r="47" spans="1:12" ht="27" customHeight="1">
      <c r="A47" s="241"/>
      <c r="B47" s="242"/>
      <c r="C47" s="242"/>
      <c r="D47" s="242"/>
      <c r="E47" s="243" t="s">
        <v>250</v>
      </c>
      <c r="F47" s="282" t="s">
        <v>1</v>
      </c>
      <c r="G47" s="245" t="s">
        <v>1</v>
      </c>
      <c r="H47" s="245" t="s">
        <v>1</v>
      </c>
      <c r="I47" s="245" t="s">
        <v>1</v>
      </c>
      <c r="J47" s="364"/>
      <c r="K47" s="280"/>
      <c r="L47" s="281"/>
    </row>
    <row r="48" spans="1:12" ht="27" customHeight="1">
      <c r="A48" s="241"/>
      <c r="B48" s="242"/>
      <c r="C48" s="242"/>
      <c r="D48" s="242"/>
      <c r="E48" s="243" t="s">
        <v>251</v>
      </c>
      <c r="F48" s="282"/>
      <c r="G48" s="245" t="s">
        <v>1</v>
      </c>
      <c r="H48" s="245" t="s">
        <v>1</v>
      </c>
      <c r="I48" s="245" t="s">
        <v>1</v>
      </c>
      <c r="J48" s="364"/>
      <c r="K48" s="280"/>
      <c r="L48" s="281"/>
    </row>
    <row r="49" spans="1:12" ht="27" customHeight="1">
      <c r="A49" s="241"/>
      <c r="B49" s="242"/>
      <c r="C49" s="242"/>
      <c r="D49" s="242"/>
      <c r="E49" s="243" t="s">
        <v>252</v>
      </c>
      <c r="F49" s="282"/>
      <c r="G49" s="245" t="s">
        <v>1</v>
      </c>
      <c r="H49" s="245" t="s">
        <v>1</v>
      </c>
      <c r="I49" s="245" t="s">
        <v>1</v>
      </c>
      <c r="J49" s="364"/>
      <c r="K49" s="283"/>
      <c r="L49" s="281"/>
    </row>
    <row r="50" spans="1:12" ht="27" customHeight="1">
      <c r="A50" s="241"/>
      <c r="B50" s="242"/>
      <c r="C50" s="242"/>
      <c r="D50" s="242"/>
      <c r="E50" s="243" t="s">
        <v>253</v>
      </c>
      <c r="F50" s="282"/>
      <c r="G50" s="245" t="s">
        <v>1</v>
      </c>
      <c r="H50" s="245" t="s">
        <v>1</v>
      </c>
      <c r="I50" s="245" t="s">
        <v>1</v>
      </c>
      <c r="J50" s="364"/>
      <c r="K50" s="244" t="s">
        <v>1</v>
      </c>
      <c r="L50" s="281"/>
    </row>
    <row r="51" spans="1:12" ht="21.75" customHeight="1">
      <c r="A51" s="241"/>
      <c r="B51" s="242"/>
      <c r="C51" s="242"/>
      <c r="D51" s="242"/>
      <c r="E51" s="243" t="s">
        <v>254</v>
      </c>
      <c r="F51" s="282"/>
      <c r="G51" s="245" t="s">
        <v>1</v>
      </c>
      <c r="H51" s="245" t="s">
        <v>1</v>
      </c>
      <c r="I51" s="245" t="s">
        <v>1</v>
      </c>
      <c r="J51" s="364"/>
      <c r="K51" s="244"/>
      <c r="L51" s="281"/>
    </row>
    <row r="52" spans="1:12" ht="27" customHeight="1">
      <c r="A52" s="241"/>
      <c r="B52" s="242"/>
      <c r="C52" s="242"/>
      <c r="D52" s="242"/>
      <c r="E52" s="243" t="s">
        <v>255</v>
      </c>
      <c r="F52" s="282"/>
      <c r="G52" s="245" t="s">
        <v>1</v>
      </c>
      <c r="H52" s="245" t="s">
        <v>1</v>
      </c>
      <c r="I52" s="245" t="s">
        <v>1</v>
      </c>
      <c r="J52" s="364"/>
      <c r="K52" s="244"/>
      <c r="L52" s="281"/>
    </row>
    <row r="53" spans="1:12" ht="27" customHeight="1">
      <c r="A53" s="241"/>
      <c r="B53" s="242"/>
      <c r="C53" s="242"/>
      <c r="D53" s="242"/>
      <c r="E53" s="243" t="s">
        <v>256</v>
      </c>
      <c r="F53" s="282"/>
      <c r="G53" s="245" t="s">
        <v>1</v>
      </c>
      <c r="H53" s="245" t="s">
        <v>1</v>
      </c>
      <c r="I53" s="245" t="s">
        <v>1</v>
      </c>
      <c r="J53" s="364"/>
      <c r="K53" s="244"/>
      <c r="L53" s="281"/>
    </row>
    <row r="54" spans="1:12" ht="18" customHeight="1">
      <c r="A54" s="367" t="s">
        <v>1</v>
      </c>
      <c r="B54" s="368"/>
      <c r="C54" s="242"/>
      <c r="D54" s="242"/>
      <c r="E54" s="243" t="s">
        <v>257</v>
      </c>
      <c r="F54" s="282" t="s">
        <v>1</v>
      </c>
      <c r="G54" s="245" t="s">
        <v>1</v>
      </c>
      <c r="H54" s="245" t="s">
        <v>1</v>
      </c>
      <c r="I54" s="245" t="s">
        <v>1</v>
      </c>
      <c r="J54" s="364"/>
      <c r="K54" s="244"/>
      <c r="L54" s="281"/>
    </row>
    <row r="55" spans="1:12" ht="27.75" customHeight="1">
      <c r="A55" s="284"/>
      <c r="B55" s="285"/>
      <c r="C55" s="246"/>
      <c r="D55" s="246"/>
      <c r="E55" s="248" t="s">
        <v>258</v>
      </c>
      <c r="F55" s="286"/>
      <c r="G55" s="287"/>
      <c r="H55" s="287"/>
      <c r="I55" s="287"/>
      <c r="J55" s="365"/>
      <c r="K55" s="288"/>
      <c r="L55" s="289"/>
    </row>
    <row r="56" spans="1:12" ht="30.75" customHeight="1">
      <c r="A56" s="290"/>
      <c r="B56" s="285"/>
      <c r="C56" s="246"/>
      <c r="D56" s="246"/>
      <c r="E56" s="291" t="s">
        <v>259</v>
      </c>
      <c r="F56" s="286"/>
      <c r="G56" s="287"/>
      <c r="H56" s="287"/>
      <c r="I56" s="287"/>
      <c r="J56" s="365"/>
      <c r="K56" s="288"/>
      <c r="L56" s="289"/>
    </row>
    <row r="57" spans="1:12" ht="28.5" customHeight="1">
      <c r="A57" s="292"/>
      <c r="B57" s="247"/>
      <c r="C57" s="247"/>
      <c r="D57" s="247"/>
      <c r="E57" s="248" t="s">
        <v>260</v>
      </c>
      <c r="F57" s="293"/>
      <c r="G57" s="250" t="s">
        <v>1</v>
      </c>
      <c r="H57" s="250" t="s">
        <v>1</v>
      </c>
      <c r="I57" s="250" t="s">
        <v>1</v>
      </c>
      <c r="J57" s="366"/>
      <c r="K57" s="249"/>
      <c r="L57" s="294"/>
    </row>
    <row r="58" spans="1:12" ht="33.75" customHeight="1">
      <c r="A58" s="251">
        <v>23</v>
      </c>
      <c r="B58" s="228">
        <v>921</v>
      </c>
      <c r="C58" s="228">
        <v>92109</v>
      </c>
      <c r="D58" s="228">
        <v>6050</v>
      </c>
      <c r="E58" s="233" t="s">
        <v>261</v>
      </c>
      <c r="F58" s="211">
        <v>15000</v>
      </c>
      <c r="G58" s="211">
        <v>15000</v>
      </c>
      <c r="H58" s="211">
        <v>15000</v>
      </c>
      <c r="I58" s="211">
        <v>0</v>
      </c>
      <c r="J58" s="234" t="s">
        <v>247</v>
      </c>
      <c r="K58" s="211" t="s">
        <v>1</v>
      </c>
      <c r="L58" s="235" t="s">
        <v>204</v>
      </c>
    </row>
    <row r="59" spans="1:12" ht="33.75" customHeight="1" thickBot="1">
      <c r="A59" s="265">
        <v>24</v>
      </c>
      <c r="B59" s="228">
        <v>921</v>
      </c>
      <c r="C59" s="228">
        <v>92109</v>
      </c>
      <c r="D59" s="295">
        <v>6050</v>
      </c>
      <c r="E59" s="296" t="s">
        <v>262</v>
      </c>
      <c r="F59" s="252">
        <v>510391.2</v>
      </c>
      <c r="G59" s="252">
        <v>446000</v>
      </c>
      <c r="H59" s="252">
        <v>446000</v>
      </c>
      <c r="I59" s="252">
        <v>0</v>
      </c>
      <c r="J59" s="234" t="s">
        <v>247</v>
      </c>
      <c r="K59" s="211" t="s">
        <v>1</v>
      </c>
      <c r="L59" s="235" t="s">
        <v>204</v>
      </c>
    </row>
    <row r="60" spans="1:12" ht="44.25" customHeight="1">
      <c r="A60" s="251">
        <v>25</v>
      </c>
      <c r="B60" s="297">
        <v>926</v>
      </c>
      <c r="C60" s="297">
        <v>92601</v>
      </c>
      <c r="D60" s="298">
        <v>6050</v>
      </c>
      <c r="E60" s="233" t="s">
        <v>263</v>
      </c>
      <c r="F60" s="211">
        <v>2950</v>
      </c>
      <c r="G60" s="211">
        <v>2950</v>
      </c>
      <c r="H60" s="211">
        <v>2950</v>
      </c>
      <c r="I60" s="211">
        <v>0</v>
      </c>
      <c r="J60" s="299" t="s">
        <v>234</v>
      </c>
      <c r="K60" s="300"/>
      <c r="L60" s="235" t="s">
        <v>204</v>
      </c>
    </row>
    <row r="61" spans="1:12" ht="37.5" customHeight="1" thickBot="1">
      <c r="A61" s="261">
        <v>26</v>
      </c>
      <c r="B61" s="301">
        <v>926</v>
      </c>
      <c r="C61" s="301">
        <v>92601</v>
      </c>
      <c r="D61" s="302">
        <v>6050</v>
      </c>
      <c r="E61" s="303" t="s">
        <v>264</v>
      </c>
      <c r="F61" s="252">
        <v>88493.2</v>
      </c>
      <c r="G61" s="252">
        <v>84650</v>
      </c>
      <c r="H61" s="252">
        <v>84650</v>
      </c>
      <c r="I61" s="252">
        <v>0</v>
      </c>
      <c r="J61" s="277" t="s">
        <v>247</v>
      </c>
      <c r="K61" s="252">
        <v>0</v>
      </c>
      <c r="L61" s="253" t="s">
        <v>204</v>
      </c>
    </row>
    <row r="62" spans="1:12" ht="36" customHeight="1" thickBot="1">
      <c r="A62" s="369" t="s">
        <v>57</v>
      </c>
      <c r="B62" s="370"/>
      <c r="C62" s="370"/>
      <c r="D62" s="371"/>
      <c r="E62" s="372"/>
      <c r="F62" s="304">
        <f>+F13+F18+F19+F20+F25+F26+F27+F28+F29+F30+F32+F33+F34+F35+F36+F37+F38+F39+F42+F43+F44+F58+F59+F60+F61+F31</f>
        <v>6730208.75</v>
      </c>
      <c r="G62" s="304">
        <f>+G13+G18+G19+G20+G25+G26+G27+G28+G29+G30+G32+G33+G34+G35+G36+G37+G38+G39+G42+G43+G44+G58+G59+G60+G61+G31</f>
        <v>4838170</v>
      </c>
      <c r="H62" s="304">
        <f>+H13+H18+H19+H20+H25+H26+H27+H28+H29+H30+H32+H33+H34+H35+H36+H37+H38+H39+H42+H43+H44+H58+H59+H60+H61+H31</f>
        <v>4408170</v>
      </c>
      <c r="I62" s="304">
        <f>+I13+I18+I19+I20+I25+I26+I27+I28+I29+I30+I32+I33+I34+I35+I36+I37+I38+I39+I42+I43+I44+I58+I59+I60+I61+I31</f>
        <v>430000</v>
      </c>
      <c r="J62" s="305" t="s">
        <v>265</v>
      </c>
      <c r="K62" s="306">
        <f>SUM(K11:K61)-K41</f>
        <v>0</v>
      </c>
      <c r="L62" s="307" t="s">
        <v>266</v>
      </c>
    </row>
    <row r="63" spans="1:12">
      <c r="A63" s="4" t="s">
        <v>267</v>
      </c>
    </row>
    <row r="64" spans="1:12">
      <c r="A64" s="4" t="s">
        <v>268</v>
      </c>
      <c r="I64" s="308" t="s">
        <v>1</v>
      </c>
    </row>
    <row r="65" spans="1:7">
      <c r="A65" s="4" t="s">
        <v>269</v>
      </c>
    </row>
    <row r="66" spans="1:7">
      <c r="A66" s="309" t="s">
        <v>270</v>
      </c>
    </row>
    <row r="67" spans="1:7">
      <c r="A67" s="310" t="s">
        <v>1</v>
      </c>
    </row>
    <row r="68" spans="1:7">
      <c r="A68" s="373" t="s">
        <v>271</v>
      </c>
      <c r="B68" s="373"/>
      <c r="C68" s="4" t="s">
        <v>1</v>
      </c>
      <c r="E68" s="309" t="s">
        <v>1</v>
      </c>
    </row>
    <row r="71" spans="1:7">
      <c r="E71" s="4" t="s">
        <v>1</v>
      </c>
    </row>
    <row r="74" spans="1:7">
      <c r="G74" s="4" t="s">
        <v>1</v>
      </c>
    </row>
    <row r="76" spans="1:7">
      <c r="G76" s="308" t="s">
        <v>1</v>
      </c>
    </row>
    <row r="81" spans="6:6">
      <c r="F81" s="4" t="s">
        <v>1</v>
      </c>
    </row>
  </sheetData>
  <mergeCells count="29">
    <mergeCell ref="E2:F4"/>
    <mergeCell ref="A6:L6"/>
    <mergeCell ref="A7:A11"/>
    <mergeCell ref="B7:B11"/>
    <mergeCell ref="C7:C11"/>
    <mergeCell ref="D7:D11"/>
    <mergeCell ref="E7:E11"/>
    <mergeCell ref="F7:F11"/>
    <mergeCell ref="G7:K7"/>
    <mergeCell ref="L7:L11"/>
    <mergeCell ref="J39:J41"/>
    <mergeCell ref="L39:L41"/>
    <mergeCell ref="A41:B41"/>
    <mergeCell ref="G8:G11"/>
    <mergeCell ref="H8:J8"/>
    <mergeCell ref="K8:K11"/>
    <mergeCell ref="H9:H11"/>
    <mergeCell ref="I9:I11"/>
    <mergeCell ref="J9:J11"/>
    <mergeCell ref="A24:B24"/>
    <mergeCell ref="J13:J17"/>
    <mergeCell ref="L13:L17"/>
    <mergeCell ref="J20:J24"/>
    <mergeCell ref="L20:L24"/>
    <mergeCell ref="J44:J57"/>
    <mergeCell ref="A45:B45"/>
    <mergeCell ref="A54:B54"/>
    <mergeCell ref="A62:E62"/>
    <mergeCell ref="A68:B68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verticalDpi="4294967294" r:id="rId1"/>
  <headerFooter alignWithMargins="0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2"/>
  <sheetViews>
    <sheetView defaultGridColor="0" colorId="8" zoomScaleNormal="100" workbookViewId="0">
      <selection activeCell="A9" sqref="A9:J9"/>
    </sheetView>
  </sheetViews>
  <sheetFormatPr defaultRowHeight="12.75"/>
  <cols>
    <col min="1" max="1" width="6" style="46" bestFit="1" customWidth="1"/>
    <col min="2" max="2" width="9.42578125" style="46" customWidth="1"/>
    <col min="3" max="3" width="8.7109375" style="46" customWidth="1"/>
    <col min="4" max="9" width="16.42578125" style="46" customWidth="1"/>
    <col min="10" max="10" width="12.140625" style="48" customWidth="1"/>
    <col min="11" max="16384" width="9.140625" style="48"/>
  </cols>
  <sheetData>
    <row r="1" spans="1:10">
      <c r="A1" s="44"/>
      <c r="B1" s="44"/>
      <c r="C1" s="44"/>
      <c r="D1" s="4" t="s">
        <v>1</v>
      </c>
      <c r="E1" s="44"/>
      <c r="F1" s="45" t="s">
        <v>178</v>
      </c>
      <c r="H1" s="47"/>
      <c r="I1" s="48"/>
    </row>
    <row r="2" spans="1:10">
      <c r="A2" s="44"/>
      <c r="B2" s="44"/>
      <c r="C2" s="44"/>
      <c r="D2" s="44"/>
      <c r="E2" s="44"/>
      <c r="F2" s="5" t="s">
        <v>299</v>
      </c>
      <c r="G2" s="155"/>
      <c r="J2" s="46"/>
    </row>
    <row r="3" spans="1:10">
      <c r="A3" s="44"/>
      <c r="B3" s="44"/>
      <c r="C3" s="44"/>
      <c r="D3" s="44"/>
      <c r="E3" s="44"/>
      <c r="F3" s="5" t="s">
        <v>2</v>
      </c>
      <c r="G3" s="155"/>
      <c r="J3" s="46"/>
    </row>
    <row r="4" spans="1:10">
      <c r="A4" s="44"/>
      <c r="B4" s="44"/>
      <c r="C4" s="44"/>
      <c r="D4" s="44" t="s">
        <v>1</v>
      </c>
      <c r="E4" s="44"/>
      <c r="F4" s="5" t="s">
        <v>186</v>
      </c>
      <c r="G4" s="155"/>
      <c r="J4" s="46"/>
    </row>
    <row r="5" spans="1:10" ht="15">
      <c r="A5" s="44"/>
      <c r="B5" s="44"/>
      <c r="C5" s="44"/>
      <c r="D5" s="44"/>
      <c r="E5" s="44"/>
      <c r="F5" s="10" t="s">
        <v>3</v>
      </c>
      <c r="G5" s="156"/>
      <c r="H5" s="156"/>
      <c r="I5" s="156"/>
      <c r="J5" s="156"/>
    </row>
    <row r="6" spans="1:10" ht="6" customHeight="1">
      <c r="A6" s="44"/>
      <c r="B6" s="44"/>
      <c r="C6" s="44"/>
      <c r="D6" s="44"/>
      <c r="E6" s="44"/>
      <c r="F6" s="44"/>
      <c r="G6" s="47"/>
      <c r="H6" s="51" t="s">
        <v>1</v>
      </c>
      <c r="J6" s="47"/>
    </row>
    <row r="7" spans="1:10" hidden="1">
      <c r="A7" s="44"/>
      <c r="B7" s="44"/>
      <c r="C7" s="44"/>
      <c r="D7" s="44"/>
      <c r="E7" s="44"/>
      <c r="F7" s="44"/>
      <c r="G7" s="47"/>
      <c r="H7" s="52" t="s">
        <v>1</v>
      </c>
      <c r="J7" s="47"/>
    </row>
    <row r="8" spans="1:10" ht="5.25" customHeight="1">
      <c r="A8" s="157"/>
      <c r="B8" s="44"/>
      <c r="C8" s="44"/>
      <c r="D8" s="44"/>
      <c r="E8" s="44"/>
      <c r="F8" s="44"/>
      <c r="G8" s="47"/>
      <c r="H8" s="47"/>
      <c r="I8" s="45" t="s">
        <v>1</v>
      </c>
      <c r="J8" s="47"/>
    </row>
    <row r="9" spans="1:10" ht="35.25" customHeight="1">
      <c r="A9" s="408" t="s">
        <v>179</v>
      </c>
      <c r="B9" s="408"/>
      <c r="C9" s="408"/>
      <c r="D9" s="408"/>
      <c r="E9" s="408"/>
      <c r="F9" s="408"/>
      <c r="G9" s="408"/>
      <c r="H9" s="408"/>
      <c r="I9" s="408"/>
      <c r="J9" s="408"/>
    </row>
    <row r="10" spans="1:10" ht="21" customHeight="1">
      <c r="A10" s="409" t="s">
        <v>8</v>
      </c>
      <c r="B10" s="410" t="s">
        <v>9</v>
      </c>
      <c r="C10" s="410" t="s">
        <v>10</v>
      </c>
      <c r="D10" s="413" t="s">
        <v>48</v>
      </c>
      <c r="E10" s="413" t="s">
        <v>180</v>
      </c>
      <c r="F10" s="413" t="s">
        <v>50</v>
      </c>
      <c r="G10" s="413"/>
      <c r="H10" s="413"/>
      <c r="I10" s="413"/>
      <c r="J10" s="413"/>
    </row>
    <row r="11" spans="1:10" s="158" customFormat="1" ht="16.5" customHeight="1">
      <c r="A11" s="409"/>
      <c r="B11" s="411"/>
      <c r="C11" s="411"/>
      <c r="D11" s="409"/>
      <c r="E11" s="413"/>
      <c r="F11" s="413" t="s">
        <v>51</v>
      </c>
      <c r="G11" s="413" t="s">
        <v>52</v>
      </c>
      <c r="H11" s="413"/>
      <c r="I11" s="413"/>
      <c r="J11" s="413" t="s">
        <v>53</v>
      </c>
    </row>
    <row r="12" spans="1:10" s="158" customFormat="1" ht="22.5" customHeight="1">
      <c r="A12" s="409"/>
      <c r="B12" s="412"/>
      <c r="C12" s="412"/>
      <c r="D12" s="409"/>
      <c r="E12" s="413"/>
      <c r="F12" s="413"/>
      <c r="G12" s="56" t="s">
        <v>54</v>
      </c>
      <c r="H12" s="56" t="s">
        <v>55</v>
      </c>
      <c r="I12" s="56" t="s">
        <v>181</v>
      </c>
      <c r="J12" s="413"/>
    </row>
    <row r="13" spans="1:10" s="158" customFormat="1" ht="16.5" customHeight="1">
      <c r="A13" s="159" t="s">
        <v>15</v>
      </c>
      <c r="B13" s="159" t="s">
        <v>182</v>
      </c>
      <c r="C13" s="57" t="s">
        <v>1</v>
      </c>
      <c r="D13" s="160">
        <f>SUM(D14)</f>
        <v>848919.26</v>
      </c>
      <c r="E13" s="161">
        <f>+F13+J13</f>
        <v>848919.26</v>
      </c>
      <c r="F13" s="161">
        <f>SUM(F15:F20)</f>
        <v>848919.26</v>
      </c>
      <c r="G13" s="161">
        <f>SUM(G15:G20)</f>
        <v>11700</v>
      </c>
      <c r="H13" s="161">
        <f>SUM(H15:H20)</f>
        <v>2233.5500000000002</v>
      </c>
      <c r="I13" s="161">
        <f>SUM(I15:I20)</f>
        <v>0</v>
      </c>
      <c r="J13" s="161">
        <f>SUM(J15:J21)</f>
        <v>0</v>
      </c>
    </row>
    <row r="14" spans="1:10" s="158" customFormat="1" ht="16.5" customHeight="1">
      <c r="A14" s="59" t="s">
        <v>1</v>
      </c>
      <c r="B14" s="59"/>
      <c r="C14" s="59">
        <v>2010</v>
      </c>
      <c r="D14" s="162">
        <v>848919.26</v>
      </c>
      <c r="E14" s="163"/>
      <c r="F14" s="163"/>
      <c r="G14" s="163"/>
      <c r="H14" s="163"/>
      <c r="I14" s="163"/>
      <c r="J14" s="163"/>
    </row>
    <row r="15" spans="1:10" s="158" customFormat="1" ht="16.5" customHeight="1">
      <c r="A15" s="59"/>
      <c r="B15" s="59"/>
      <c r="C15" s="59">
        <v>4010</v>
      </c>
      <c r="D15" s="162"/>
      <c r="E15" s="164">
        <f t="shared" ref="E15:E21" si="0">+F15+J15</f>
        <v>11700</v>
      </c>
      <c r="F15" s="164">
        <f>+G15</f>
        <v>11700</v>
      </c>
      <c r="G15" s="164">
        <v>11700</v>
      </c>
      <c r="H15" s="164"/>
      <c r="I15" s="162"/>
      <c r="J15" s="162"/>
    </row>
    <row r="16" spans="1:10" s="158" customFormat="1" ht="16.5" customHeight="1">
      <c r="A16" s="59"/>
      <c r="B16" s="59"/>
      <c r="C16" s="59">
        <v>4110</v>
      </c>
      <c r="D16" s="162"/>
      <c r="E16" s="164">
        <f t="shared" si="0"/>
        <v>2000.7</v>
      </c>
      <c r="F16" s="164">
        <f>+H16</f>
        <v>2000.7</v>
      </c>
      <c r="G16" s="164" t="s">
        <v>1</v>
      </c>
      <c r="H16" s="164">
        <v>2000.7</v>
      </c>
      <c r="I16" s="162"/>
      <c r="J16" s="162"/>
    </row>
    <row r="17" spans="1:10" s="158" customFormat="1" ht="16.5" customHeight="1">
      <c r="A17" s="59"/>
      <c r="B17" s="59"/>
      <c r="C17" s="59">
        <v>4120</v>
      </c>
      <c r="D17" s="162"/>
      <c r="E17" s="164">
        <f t="shared" si="0"/>
        <v>232.85</v>
      </c>
      <c r="F17" s="164">
        <f>+H17</f>
        <v>232.85</v>
      </c>
      <c r="G17" s="164" t="s">
        <v>1</v>
      </c>
      <c r="H17" s="164">
        <v>232.85</v>
      </c>
      <c r="I17" s="162"/>
      <c r="J17" s="162"/>
    </row>
    <row r="18" spans="1:10" s="158" customFormat="1" ht="16.5" customHeight="1">
      <c r="A18" s="59"/>
      <c r="B18" s="59"/>
      <c r="C18" s="59">
        <v>4210</v>
      </c>
      <c r="D18" s="162"/>
      <c r="E18" s="164">
        <f t="shared" si="0"/>
        <v>316.95</v>
      </c>
      <c r="F18" s="164">
        <v>316.95</v>
      </c>
      <c r="G18" s="164"/>
      <c r="H18" s="164" t="s">
        <v>1</v>
      </c>
      <c r="I18" s="162"/>
      <c r="J18" s="162"/>
    </row>
    <row r="19" spans="1:10" s="158" customFormat="1" ht="16.5" customHeight="1">
      <c r="A19" s="59"/>
      <c r="B19" s="59"/>
      <c r="C19" s="59">
        <v>4300</v>
      </c>
      <c r="D19" s="162"/>
      <c r="E19" s="164">
        <f t="shared" si="0"/>
        <v>2394.98</v>
      </c>
      <c r="F19" s="164">
        <v>2394.98</v>
      </c>
      <c r="G19" s="164"/>
      <c r="H19" s="164"/>
      <c r="I19" s="162"/>
      <c r="J19" s="162"/>
    </row>
    <row r="20" spans="1:10" s="158" customFormat="1" ht="16.5" customHeight="1">
      <c r="A20" s="59"/>
      <c r="B20" s="59"/>
      <c r="C20" s="59">
        <v>4430</v>
      </c>
      <c r="D20" s="162"/>
      <c r="E20" s="164">
        <f t="shared" si="0"/>
        <v>832273.78</v>
      </c>
      <c r="F20" s="164">
        <v>832273.78</v>
      </c>
      <c r="G20" s="164"/>
      <c r="H20" s="164"/>
      <c r="I20" s="162"/>
      <c r="J20" s="162"/>
    </row>
    <row r="21" spans="1:10" s="158" customFormat="1" ht="16.5" customHeight="1">
      <c r="A21" s="57">
        <v>750</v>
      </c>
      <c r="B21" s="165">
        <v>75011</v>
      </c>
      <c r="C21" s="165" t="s">
        <v>1</v>
      </c>
      <c r="D21" s="161">
        <f>SUM(D22)</f>
        <v>85936</v>
      </c>
      <c r="E21" s="161">
        <f t="shared" si="0"/>
        <v>85936</v>
      </c>
      <c r="F21" s="161">
        <f>SUM(F23:F29)</f>
        <v>85936</v>
      </c>
      <c r="G21" s="161">
        <f>SUM(G23:G29)</f>
        <v>69800</v>
      </c>
      <c r="H21" s="161">
        <f>SUM(H23:H29)</f>
        <v>13496</v>
      </c>
      <c r="I21" s="160">
        <f>SUM(I23:I29)</f>
        <v>0</v>
      </c>
      <c r="J21" s="160">
        <f>SUM(J23:J29)</f>
        <v>0</v>
      </c>
    </row>
    <row r="22" spans="1:10" ht="16.5" customHeight="1">
      <c r="A22" s="59" t="s">
        <v>1</v>
      </c>
      <c r="B22" s="166"/>
      <c r="C22" s="166">
        <v>2010</v>
      </c>
      <c r="D22" s="163">
        <v>85936</v>
      </c>
      <c r="E22" s="163"/>
      <c r="F22" s="163"/>
      <c r="G22" s="163"/>
      <c r="H22" s="163"/>
      <c r="I22" s="162"/>
      <c r="J22" s="162"/>
    </row>
    <row r="23" spans="1:10" ht="16.5" customHeight="1">
      <c r="A23" s="59"/>
      <c r="B23" s="166"/>
      <c r="C23" s="166">
        <v>4010</v>
      </c>
      <c r="D23" s="163"/>
      <c r="E23" s="167">
        <f t="shared" ref="E23:E29" si="1">+F23+J23</f>
        <v>64600</v>
      </c>
      <c r="F23" s="167">
        <f>+G23</f>
        <v>64600</v>
      </c>
      <c r="G23" s="167">
        <v>64600</v>
      </c>
      <c r="H23" s="167"/>
      <c r="I23" s="162"/>
      <c r="J23" s="162"/>
    </row>
    <row r="24" spans="1:10" ht="16.5" customHeight="1">
      <c r="A24" s="59"/>
      <c r="B24" s="166"/>
      <c r="C24" s="166">
        <v>4040</v>
      </c>
      <c r="D24" s="163"/>
      <c r="E24" s="167">
        <f t="shared" si="1"/>
        <v>5200</v>
      </c>
      <c r="F24" s="167">
        <f>+G24</f>
        <v>5200</v>
      </c>
      <c r="G24" s="167">
        <v>5200</v>
      </c>
      <c r="H24" s="167"/>
      <c r="I24" s="162"/>
      <c r="J24" s="162"/>
    </row>
    <row r="25" spans="1:10" ht="16.5" customHeight="1">
      <c r="A25" s="59"/>
      <c r="B25" s="166"/>
      <c r="C25" s="166">
        <v>4110</v>
      </c>
      <c r="D25" s="163"/>
      <c r="E25" s="167">
        <f t="shared" si="1"/>
        <v>11895</v>
      </c>
      <c r="F25" s="167">
        <f>+H25</f>
        <v>11895</v>
      </c>
      <c r="G25" s="167"/>
      <c r="H25" s="167">
        <v>11895</v>
      </c>
      <c r="I25" s="162"/>
      <c r="J25" s="162"/>
    </row>
    <row r="26" spans="1:10" ht="16.5" customHeight="1">
      <c r="A26" s="59"/>
      <c r="B26" s="166"/>
      <c r="C26" s="166">
        <v>4120</v>
      </c>
      <c r="D26" s="163"/>
      <c r="E26" s="167">
        <f t="shared" si="1"/>
        <v>1601</v>
      </c>
      <c r="F26" s="167">
        <f>+H26</f>
        <v>1601</v>
      </c>
      <c r="G26" s="167"/>
      <c r="H26" s="167">
        <v>1601</v>
      </c>
      <c r="I26" s="162"/>
      <c r="J26" s="162"/>
    </row>
    <row r="27" spans="1:10" ht="16.5" customHeight="1">
      <c r="A27" s="59"/>
      <c r="B27" s="166"/>
      <c r="C27" s="166">
        <v>4210</v>
      </c>
      <c r="D27" s="163"/>
      <c r="E27" s="167">
        <f t="shared" si="1"/>
        <v>200</v>
      </c>
      <c r="F27" s="167">
        <v>200</v>
      </c>
      <c r="G27" s="167"/>
      <c r="H27" s="167"/>
      <c r="I27" s="162"/>
      <c r="J27" s="162"/>
    </row>
    <row r="28" spans="1:10" ht="16.5" customHeight="1">
      <c r="A28" s="59"/>
      <c r="B28" s="166"/>
      <c r="C28" s="166">
        <v>4360</v>
      </c>
      <c r="D28" s="163"/>
      <c r="E28" s="167">
        <f t="shared" si="1"/>
        <v>500</v>
      </c>
      <c r="F28" s="167">
        <v>500</v>
      </c>
      <c r="G28" s="167"/>
      <c r="H28" s="167"/>
      <c r="I28" s="162"/>
      <c r="J28" s="162"/>
    </row>
    <row r="29" spans="1:10" ht="16.5" customHeight="1">
      <c r="A29" s="59"/>
      <c r="B29" s="166"/>
      <c r="C29" s="166">
        <v>4440</v>
      </c>
      <c r="D29" s="163"/>
      <c r="E29" s="167">
        <f t="shared" si="1"/>
        <v>1940</v>
      </c>
      <c r="F29" s="167">
        <v>1940</v>
      </c>
      <c r="G29" s="167"/>
      <c r="H29" s="167"/>
      <c r="I29" s="162"/>
      <c r="J29" s="162"/>
    </row>
    <row r="30" spans="1:10" ht="16.5" customHeight="1">
      <c r="A30" s="57">
        <v>751</v>
      </c>
      <c r="B30" s="165">
        <v>75101</v>
      </c>
      <c r="C30" s="165" t="s">
        <v>1</v>
      </c>
      <c r="D30" s="161">
        <f>SUM(D31)</f>
        <v>13119</v>
      </c>
      <c r="E30" s="161">
        <f t="shared" ref="E30:J30" si="2">SUM(E32:E36)</f>
        <v>13119</v>
      </c>
      <c r="F30" s="161">
        <f t="shared" si="2"/>
        <v>13119</v>
      </c>
      <c r="G30" s="161">
        <f t="shared" si="2"/>
        <v>1800</v>
      </c>
      <c r="H30" s="161">
        <f t="shared" si="2"/>
        <v>351.90000000000003</v>
      </c>
      <c r="I30" s="160">
        <f t="shared" si="2"/>
        <v>0</v>
      </c>
      <c r="J30" s="160">
        <f t="shared" si="2"/>
        <v>0</v>
      </c>
    </row>
    <row r="31" spans="1:10" ht="16.5" customHeight="1">
      <c r="A31" s="59" t="s">
        <v>1</v>
      </c>
      <c r="B31" s="59"/>
      <c r="C31" s="59">
        <v>2010</v>
      </c>
      <c r="D31" s="162">
        <v>13119</v>
      </c>
      <c r="E31" s="162"/>
      <c r="F31" s="162"/>
      <c r="G31" s="162"/>
      <c r="H31" s="162"/>
      <c r="I31" s="162"/>
      <c r="J31" s="162"/>
    </row>
    <row r="32" spans="1:10" ht="16.5" customHeight="1">
      <c r="A32" s="59"/>
      <c r="B32" s="59"/>
      <c r="C32" s="59">
        <v>4010</v>
      </c>
      <c r="D32" s="162"/>
      <c r="E32" s="164">
        <f t="shared" ref="E32:E52" si="3">+F32+J32</f>
        <v>1800</v>
      </c>
      <c r="F32" s="164">
        <v>1800</v>
      </c>
      <c r="G32" s="162">
        <v>1800</v>
      </c>
      <c r="H32" s="162"/>
      <c r="I32" s="162"/>
      <c r="J32" s="162"/>
    </row>
    <row r="33" spans="1:10" ht="16.5" customHeight="1">
      <c r="A33" s="59"/>
      <c r="B33" s="59"/>
      <c r="C33" s="59">
        <v>4110</v>
      </c>
      <c r="D33" s="162"/>
      <c r="E33" s="164">
        <f t="shared" si="3"/>
        <v>307.8</v>
      </c>
      <c r="F33" s="164">
        <v>307.8</v>
      </c>
      <c r="G33" s="162"/>
      <c r="H33" s="162">
        <v>307.8</v>
      </c>
      <c r="I33" s="162"/>
      <c r="J33" s="162"/>
    </row>
    <row r="34" spans="1:10" ht="16.5" customHeight="1">
      <c r="A34" s="166" t="s">
        <v>183</v>
      </c>
      <c r="B34" s="59"/>
      <c r="C34" s="59">
        <v>4120</v>
      </c>
      <c r="D34" s="162"/>
      <c r="E34" s="164">
        <f t="shared" si="3"/>
        <v>44.1</v>
      </c>
      <c r="F34" s="164">
        <v>44.1</v>
      </c>
      <c r="G34" s="162"/>
      <c r="H34" s="162">
        <v>44.1</v>
      </c>
      <c r="I34" s="162"/>
      <c r="J34" s="162"/>
    </row>
    <row r="35" spans="1:10" ht="16.5" customHeight="1">
      <c r="A35" s="59"/>
      <c r="B35" s="59"/>
      <c r="C35" s="59">
        <v>4210</v>
      </c>
      <c r="D35" s="162"/>
      <c r="E35" s="162">
        <f t="shared" si="3"/>
        <v>10678</v>
      </c>
      <c r="F35" s="162">
        <v>10678</v>
      </c>
      <c r="G35" s="162"/>
      <c r="H35" s="162"/>
      <c r="I35" s="162"/>
      <c r="J35" s="162"/>
    </row>
    <row r="36" spans="1:10" ht="16.5" customHeight="1">
      <c r="A36" s="59"/>
      <c r="B36" s="59"/>
      <c r="C36" s="59">
        <v>4300</v>
      </c>
      <c r="D36" s="162"/>
      <c r="E36" s="162">
        <f t="shared" si="3"/>
        <v>289.10000000000002</v>
      </c>
      <c r="F36" s="162">
        <v>289.10000000000002</v>
      </c>
      <c r="G36" s="162"/>
      <c r="H36" s="162"/>
      <c r="I36" s="162"/>
      <c r="J36" s="162"/>
    </row>
    <row r="37" spans="1:10" ht="16.5" customHeight="1">
      <c r="A37" s="168">
        <v>801</v>
      </c>
      <c r="B37" s="168">
        <v>80101</v>
      </c>
      <c r="C37" s="168" t="s">
        <v>1</v>
      </c>
      <c r="D37" s="160">
        <f>SUM(D38:D39)</f>
        <v>43892</v>
      </c>
      <c r="E37" s="160">
        <f>SUM(E38:E40)</f>
        <v>43654.400000000001</v>
      </c>
      <c r="F37" s="160">
        <f>SUM(F38:F40)</f>
        <v>43654.400000000001</v>
      </c>
      <c r="G37" s="169"/>
      <c r="H37" s="169"/>
      <c r="I37" s="169"/>
      <c r="J37" s="169"/>
    </row>
    <row r="38" spans="1:10" ht="16.5" customHeight="1">
      <c r="A38" s="59"/>
      <c r="B38" s="59"/>
      <c r="C38" s="59">
        <v>2010</v>
      </c>
      <c r="D38" s="162">
        <v>43892</v>
      </c>
      <c r="E38" s="162">
        <f>+F38+J38</f>
        <v>0</v>
      </c>
      <c r="F38" s="162">
        <v>0</v>
      </c>
      <c r="G38" s="170"/>
      <c r="H38" s="170"/>
      <c r="I38" s="169"/>
      <c r="J38" s="169"/>
    </row>
    <row r="39" spans="1:10" ht="16.5" customHeight="1">
      <c r="A39" s="59"/>
      <c r="B39" s="59"/>
      <c r="C39" s="59">
        <v>4210</v>
      </c>
      <c r="D39" s="162"/>
      <c r="E39" s="162">
        <f>+F39+J39</f>
        <v>434.57</v>
      </c>
      <c r="F39" s="162">
        <v>434.57</v>
      </c>
      <c r="G39" s="170"/>
      <c r="H39" s="170"/>
      <c r="I39" s="169"/>
      <c r="J39" s="169"/>
    </row>
    <row r="40" spans="1:10" ht="16.5" customHeight="1">
      <c r="A40" s="171" t="s">
        <v>1</v>
      </c>
      <c r="B40" s="59"/>
      <c r="C40" s="59">
        <v>4240</v>
      </c>
      <c r="D40" s="162"/>
      <c r="E40" s="162">
        <f>+F40+J40</f>
        <v>43219.83</v>
      </c>
      <c r="F40" s="169">
        <v>43219.83</v>
      </c>
      <c r="G40" s="170"/>
      <c r="H40" s="170"/>
      <c r="I40" s="169"/>
      <c r="J40" s="169"/>
    </row>
    <row r="41" spans="1:10" ht="16.5" customHeight="1">
      <c r="A41" s="168">
        <v>801</v>
      </c>
      <c r="B41" s="168">
        <v>80110</v>
      </c>
      <c r="C41" s="168" t="s">
        <v>1</v>
      </c>
      <c r="D41" s="160">
        <f>SUM(D42:D43)</f>
        <v>24650</v>
      </c>
      <c r="E41" s="160">
        <f>SUM(E42:E44)</f>
        <v>24650</v>
      </c>
      <c r="F41" s="160">
        <f>SUM(F42:F44)</f>
        <v>24650</v>
      </c>
      <c r="G41" s="170"/>
      <c r="H41" s="170"/>
      <c r="I41" s="169"/>
      <c r="J41" s="169"/>
    </row>
    <row r="42" spans="1:10" ht="16.5" customHeight="1">
      <c r="A42" s="59"/>
      <c r="B42" s="59"/>
      <c r="C42" s="59">
        <v>2010</v>
      </c>
      <c r="D42" s="162">
        <v>24650</v>
      </c>
      <c r="E42" s="162">
        <f>+F42+J42</f>
        <v>0</v>
      </c>
      <c r="F42" s="162">
        <v>0</v>
      </c>
      <c r="G42" s="170"/>
      <c r="H42" s="170"/>
      <c r="I42" s="169"/>
      <c r="J42" s="169"/>
    </row>
    <row r="43" spans="1:10" ht="16.5" customHeight="1">
      <c r="A43" s="59"/>
      <c r="B43" s="59"/>
      <c r="C43" s="59">
        <v>4210</v>
      </c>
      <c r="D43" s="162"/>
      <c r="E43" s="162">
        <f>+F43+J43</f>
        <v>244.04</v>
      </c>
      <c r="F43" s="162">
        <v>244.04</v>
      </c>
      <c r="G43" s="170"/>
      <c r="H43" s="170"/>
      <c r="I43" s="169"/>
      <c r="J43" s="169"/>
    </row>
    <row r="44" spans="1:10" ht="16.5" customHeight="1">
      <c r="A44" s="59"/>
      <c r="B44" s="59"/>
      <c r="C44" s="59">
        <v>4240</v>
      </c>
      <c r="D44" s="162"/>
      <c r="E44" s="162">
        <f>+F44+J44</f>
        <v>24405.96</v>
      </c>
      <c r="F44" s="169">
        <v>24405.96</v>
      </c>
      <c r="G44" s="170"/>
      <c r="H44" s="170"/>
      <c r="I44" s="169"/>
      <c r="J44" s="169"/>
    </row>
    <row r="45" spans="1:10" ht="16.5" customHeight="1">
      <c r="A45" s="168">
        <v>801</v>
      </c>
      <c r="B45" s="168">
        <v>80150</v>
      </c>
      <c r="C45" s="168" t="s">
        <v>1</v>
      </c>
      <c r="D45" s="160">
        <f>SUM(D46:D47)</f>
        <v>6910</v>
      </c>
      <c r="E45" s="160">
        <f>SUM(E46:E48)</f>
        <v>6910</v>
      </c>
      <c r="F45" s="160">
        <f>SUM(F46:F48)</f>
        <v>6910</v>
      </c>
      <c r="G45" s="170"/>
      <c r="H45" s="170"/>
      <c r="I45" s="169"/>
      <c r="J45" s="169"/>
    </row>
    <row r="46" spans="1:10" ht="16.5" customHeight="1">
      <c r="A46" s="59"/>
      <c r="B46" s="59"/>
      <c r="C46" s="59">
        <v>2010</v>
      </c>
      <c r="D46" s="162">
        <v>6910</v>
      </c>
      <c r="E46" s="162">
        <f>+F46+J46</f>
        <v>0</v>
      </c>
      <c r="F46" s="162">
        <v>0</v>
      </c>
      <c r="G46" s="170"/>
      <c r="H46" s="170"/>
      <c r="I46" s="169"/>
      <c r="J46" s="169"/>
    </row>
    <row r="47" spans="1:10" ht="16.5" customHeight="1">
      <c r="A47" s="59"/>
      <c r="B47" s="59"/>
      <c r="C47" s="59">
        <v>4210</v>
      </c>
      <c r="D47" s="162"/>
      <c r="E47" s="162">
        <f>+F47+J47</f>
        <v>68.34</v>
      </c>
      <c r="F47" s="162">
        <v>68.34</v>
      </c>
      <c r="G47" s="170"/>
      <c r="H47" s="170"/>
      <c r="I47" s="169"/>
      <c r="J47" s="169"/>
    </row>
    <row r="48" spans="1:10" ht="16.5" customHeight="1">
      <c r="A48" s="59"/>
      <c r="B48" s="59"/>
      <c r="C48" s="59">
        <v>4240</v>
      </c>
      <c r="D48" s="162"/>
      <c r="E48" s="162">
        <f>+F48+J48</f>
        <v>6841.66</v>
      </c>
      <c r="F48" s="169">
        <v>6841.66</v>
      </c>
      <c r="G48" s="170"/>
      <c r="H48" s="170"/>
      <c r="I48" s="169"/>
      <c r="J48" s="169"/>
    </row>
    <row r="49" spans="1:10" ht="16.5" customHeight="1">
      <c r="A49" s="168">
        <v>851</v>
      </c>
      <c r="B49" s="172">
        <v>85195</v>
      </c>
      <c r="C49" s="166"/>
      <c r="D49" s="161">
        <f>SUM(D50:D51)</f>
        <v>400</v>
      </c>
      <c r="E49" s="173">
        <f t="shared" si="3"/>
        <v>400</v>
      </c>
      <c r="F49" s="161">
        <f>SUM(F50:F52)</f>
        <v>400</v>
      </c>
      <c r="G49" s="169"/>
      <c r="H49" s="169"/>
      <c r="I49" s="169"/>
      <c r="J49" s="169"/>
    </row>
    <row r="50" spans="1:10" ht="16.5" customHeight="1">
      <c r="A50" s="59"/>
      <c r="B50" s="166"/>
      <c r="C50" s="166">
        <v>2010</v>
      </c>
      <c r="D50" s="163">
        <v>400</v>
      </c>
      <c r="E50" s="163">
        <f t="shared" si="3"/>
        <v>0</v>
      </c>
      <c r="F50" s="163">
        <v>0</v>
      </c>
      <c r="G50" s="169"/>
      <c r="H50" s="169"/>
      <c r="I50" s="169"/>
      <c r="J50" s="169"/>
    </row>
    <row r="51" spans="1:10" ht="16.5" customHeight="1">
      <c r="A51" s="166" t="s">
        <v>1</v>
      </c>
      <c r="B51" s="166"/>
      <c r="C51" s="166">
        <v>4210</v>
      </c>
      <c r="D51" s="163"/>
      <c r="E51" s="163">
        <f t="shared" si="3"/>
        <v>30</v>
      </c>
      <c r="F51" s="163">
        <v>30</v>
      </c>
      <c r="G51" s="169"/>
      <c r="H51" s="169"/>
      <c r="I51" s="169"/>
      <c r="J51" s="169"/>
    </row>
    <row r="52" spans="1:10" ht="16.5" customHeight="1">
      <c r="A52" s="174" t="s">
        <v>1</v>
      </c>
      <c r="B52" s="175"/>
      <c r="C52" s="175">
        <v>4300</v>
      </c>
      <c r="D52" s="163"/>
      <c r="E52" s="163">
        <f t="shared" si="3"/>
        <v>370</v>
      </c>
      <c r="F52" s="176">
        <v>370</v>
      </c>
      <c r="G52" s="169"/>
      <c r="H52" s="169"/>
      <c r="I52" s="169"/>
      <c r="J52" s="169"/>
    </row>
    <row r="53" spans="1:10" ht="16.5" customHeight="1">
      <c r="A53" s="177">
        <v>852</v>
      </c>
      <c r="B53" s="177">
        <v>85211</v>
      </c>
      <c r="C53" s="178"/>
      <c r="D53" s="161">
        <f>SUM(D54)</f>
        <v>5287218</v>
      </c>
      <c r="E53" s="161">
        <f>SUM(E55:E65)</f>
        <v>5287218</v>
      </c>
      <c r="F53" s="161">
        <f>SUM(F55:F65)</f>
        <v>5287218</v>
      </c>
      <c r="G53" s="179">
        <f>SUM(G54:G64)</f>
        <v>60000</v>
      </c>
      <c r="H53" s="179">
        <f>SUM(H54:H64)</f>
        <v>11820</v>
      </c>
      <c r="I53" s="179">
        <f>SUM(I54:I64)</f>
        <v>5181474</v>
      </c>
      <c r="J53" s="180">
        <f>SUM(J55:J56)</f>
        <v>0</v>
      </c>
    </row>
    <row r="54" spans="1:10" ht="16.5" customHeight="1">
      <c r="A54" s="181"/>
      <c r="B54" s="181"/>
      <c r="C54" s="181">
        <v>2060</v>
      </c>
      <c r="D54" s="182">
        <v>5287218</v>
      </c>
      <c r="E54" s="182"/>
      <c r="F54" s="182"/>
      <c r="G54" s="182"/>
      <c r="H54" s="182"/>
      <c r="I54" s="182"/>
      <c r="J54" s="183"/>
    </row>
    <row r="55" spans="1:10" ht="16.5" customHeight="1">
      <c r="A55" s="166" t="s">
        <v>1</v>
      </c>
      <c r="B55" s="166"/>
      <c r="C55" s="166">
        <v>3110</v>
      </c>
      <c r="D55" s="163"/>
      <c r="E55" s="163">
        <f t="shared" ref="E55:E65" si="4">+F55+J55</f>
        <v>5181474</v>
      </c>
      <c r="F55" s="163">
        <f>SUM(G55:I55)</f>
        <v>5181474</v>
      </c>
      <c r="G55" s="163"/>
      <c r="H55" s="163"/>
      <c r="I55" s="163">
        <v>5181474</v>
      </c>
      <c r="J55" s="162"/>
    </row>
    <row r="56" spans="1:10" ht="16.5" customHeight="1">
      <c r="A56" s="166"/>
      <c r="B56" s="166"/>
      <c r="C56" s="166">
        <v>4010</v>
      </c>
      <c r="D56" s="163"/>
      <c r="E56" s="163">
        <f t="shared" si="4"/>
        <v>60000</v>
      </c>
      <c r="F56" s="163">
        <f>SUM(G56:I56)</f>
        <v>60000</v>
      </c>
      <c r="G56" s="163">
        <v>60000</v>
      </c>
      <c r="H56" s="163"/>
      <c r="I56" s="163"/>
      <c r="J56" s="162"/>
    </row>
    <row r="57" spans="1:10" ht="16.5" customHeight="1">
      <c r="A57" s="166" t="s">
        <v>1</v>
      </c>
      <c r="B57" s="166"/>
      <c r="C57" s="166">
        <v>4110</v>
      </c>
      <c r="D57" s="163"/>
      <c r="E57" s="163">
        <f t="shared" si="4"/>
        <v>10200</v>
      </c>
      <c r="F57" s="163">
        <f>SUM(G57:I57)</f>
        <v>10200</v>
      </c>
      <c r="G57" s="163"/>
      <c r="H57" s="163">
        <v>10200</v>
      </c>
      <c r="I57" s="163">
        <v>0</v>
      </c>
      <c r="J57" s="162"/>
    </row>
    <row r="58" spans="1:10" ht="16.5" customHeight="1">
      <c r="A58" s="166"/>
      <c r="B58" s="166"/>
      <c r="C58" s="166">
        <v>4120</v>
      </c>
      <c r="D58" s="163"/>
      <c r="E58" s="163">
        <f t="shared" si="4"/>
        <v>1620</v>
      </c>
      <c r="F58" s="163">
        <f>SUM(G58:I58)</f>
        <v>1620</v>
      </c>
      <c r="G58" s="163"/>
      <c r="H58" s="163">
        <v>1620</v>
      </c>
      <c r="I58" s="163"/>
      <c r="J58" s="162"/>
    </row>
    <row r="59" spans="1:10" ht="16.5" customHeight="1">
      <c r="A59" s="166"/>
      <c r="B59" s="166"/>
      <c r="C59" s="166">
        <v>4140</v>
      </c>
      <c r="D59" s="163"/>
      <c r="E59" s="163">
        <f t="shared" si="4"/>
        <v>715</v>
      </c>
      <c r="F59" s="163">
        <v>715</v>
      </c>
      <c r="G59" s="163"/>
      <c r="H59" s="163"/>
      <c r="I59" s="163"/>
      <c r="J59" s="162"/>
    </row>
    <row r="60" spans="1:10" ht="16.5" customHeight="1">
      <c r="A60" s="166"/>
      <c r="B60" s="166"/>
      <c r="C60" s="166">
        <v>4210</v>
      </c>
      <c r="D60" s="163"/>
      <c r="E60" s="163">
        <f t="shared" si="4"/>
        <v>11500</v>
      </c>
      <c r="F60" s="163">
        <v>11500</v>
      </c>
      <c r="G60" s="163"/>
      <c r="H60" s="163"/>
      <c r="I60" s="163"/>
      <c r="J60" s="162"/>
    </row>
    <row r="61" spans="1:10" ht="16.5" customHeight="1">
      <c r="A61" s="166"/>
      <c r="B61" s="166"/>
      <c r="C61" s="166">
        <v>4280</v>
      </c>
      <c r="D61" s="163"/>
      <c r="E61" s="163">
        <f t="shared" si="4"/>
        <v>92</v>
      </c>
      <c r="F61" s="163">
        <v>92</v>
      </c>
      <c r="G61" s="163"/>
      <c r="H61" s="163"/>
      <c r="I61" s="163"/>
      <c r="J61" s="162"/>
    </row>
    <row r="62" spans="1:10" ht="16.5" customHeight="1">
      <c r="A62" s="166"/>
      <c r="B62" s="166"/>
      <c r="C62" s="166">
        <v>4300</v>
      </c>
      <c r="D62" s="163"/>
      <c r="E62" s="163">
        <f t="shared" si="4"/>
        <v>18308</v>
      </c>
      <c r="F62" s="163">
        <v>18308</v>
      </c>
      <c r="G62" s="163"/>
      <c r="H62" s="163"/>
      <c r="I62" s="163"/>
      <c r="J62" s="162"/>
    </row>
    <row r="63" spans="1:10" ht="16.5" customHeight="1">
      <c r="A63" s="166"/>
      <c r="B63" s="166"/>
      <c r="C63" s="166">
        <v>4410</v>
      </c>
      <c r="D63" s="163"/>
      <c r="E63" s="163">
        <f t="shared" si="4"/>
        <v>200</v>
      </c>
      <c r="F63" s="163">
        <v>200</v>
      </c>
      <c r="G63" s="163"/>
      <c r="H63" s="163"/>
      <c r="I63" s="163"/>
      <c r="J63" s="162"/>
    </row>
    <row r="64" spans="1:10" ht="16.5" customHeight="1">
      <c r="A64" s="166" t="s">
        <v>1</v>
      </c>
      <c r="B64" s="166"/>
      <c r="C64" s="166">
        <v>4440</v>
      </c>
      <c r="D64" s="163"/>
      <c r="E64" s="163">
        <f t="shared" si="4"/>
        <v>1641</v>
      </c>
      <c r="F64" s="163">
        <v>1641</v>
      </c>
      <c r="G64" s="163"/>
      <c r="H64" s="163"/>
      <c r="I64" s="163"/>
      <c r="J64" s="162"/>
    </row>
    <row r="65" spans="1:10" ht="16.5" customHeight="1">
      <c r="A65" s="184"/>
      <c r="B65" s="175"/>
      <c r="C65" s="175">
        <v>4700</v>
      </c>
      <c r="D65" s="163"/>
      <c r="E65" s="163">
        <f t="shared" si="4"/>
        <v>1468</v>
      </c>
      <c r="F65" s="176">
        <v>1468</v>
      </c>
      <c r="G65" s="169"/>
      <c r="H65" s="169"/>
      <c r="I65" s="169"/>
      <c r="J65" s="169"/>
    </row>
    <row r="66" spans="1:10" ht="16.5" customHeight="1">
      <c r="A66" s="177">
        <v>852</v>
      </c>
      <c r="B66" s="177">
        <v>85212</v>
      </c>
      <c r="C66" s="178"/>
      <c r="D66" s="161">
        <f>SUM(D67)</f>
        <v>3121087</v>
      </c>
      <c r="E66" s="161">
        <f>+F66+J66</f>
        <v>3121087</v>
      </c>
      <c r="F66" s="179">
        <f>SUM(F67:F77)</f>
        <v>3121087</v>
      </c>
      <c r="G66" s="179">
        <f>SUM(G67:G77)</f>
        <v>61675</v>
      </c>
      <c r="H66" s="179">
        <f>SUM(H67:H77)</f>
        <v>11666</v>
      </c>
      <c r="I66" s="179">
        <f>SUM(I67:I77)</f>
        <v>3027454.39</v>
      </c>
      <c r="J66" s="180">
        <f>SUM(J68:J69)</f>
        <v>0</v>
      </c>
    </row>
    <row r="67" spans="1:10" ht="16.5" customHeight="1">
      <c r="A67" s="181"/>
      <c r="B67" s="181"/>
      <c r="C67" s="181">
        <v>2010</v>
      </c>
      <c r="D67" s="182">
        <v>3121087</v>
      </c>
      <c r="E67" s="182"/>
      <c r="F67" s="182"/>
      <c r="G67" s="182"/>
      <c r="H67" s="182"/>
      <c r="I67" s="182"/>
      <c r="J67" s="183"/>
    </row>
    <row r="68" spans="1:10" ht="16.5" customHeight="1">
      <c r="A68" s="166" t="s">
        <v>1</v>
      </c>
      <c r="B68" s="166"/>
      <c r="C68" s="166">
        <v>3110</v>
      </c>
      <c r="D68" s="163"/>
      <c r="E68" s="163">
        <f t="shared" ref="E68:E76" si="5">+F68+J68</f>
        <v>2885771.39</v>
      </c>
      <c r="F68" s="163">
        <f t="shared" ref="F68:F71" si="6">SUM(G68:I68)</f>
        <v>2885771.39</v>
      </c>
      <c r="G68" s="163"/>
      <c r="H68" s="163"/>
      <c r="I68" s="163">
        <v>2885771.39</v>
      </c>
      <c r="J68" s="162"/>
    </row>
    <row r="69" spans="1:10" ht="16.5" customHeight="1">
      <c r="A69" s="166"/>
      <c r="B69" s="166"/>
      <c r="C69" s="166">
        <v>4010</v>
      </c>
      <c r="D69" s="163"/>
      <c r="E69" s="163">
        <f t="shared" si="5"/>
        <v>57000</v>
      </c>
      <c r="F69" s="163">
        <f t="shared" si="6"/>
        <v>57000</v>
      </c>
      <c r="G69" s="163">
        <v>57000</v>
      </c>
      <c r="H69" s="163"/>
      <c r="I69" s="163"/>
      <c r="J69" s="162"/>
    </row>
    <row r="70" spans="1:10" ht="16.5" customHeight="1">
      <c r="A70" s="166"/>
      <c r="B70" s="166"/>
      <c r="C70" s="166">
        <v>4040</v>
      </c>
      <c r="D70" s="163"/>
      <c r="E70" s="163">
        <f t="shared" si="5"/>
        <v>4675</v>
      </c>
      <c r="F70" s="163">
        <f t="shared" si="6"/>
        <v>4675</v>
      </c>
      <c r="G70" s="163">
        <v>4675</v>
      </c>
      <c r="H70" s="163"/>
      <c r="I70" s="163"/>
      <c r="J70" s="162"/>
    </row>
    <row r="71" spans="1:10" ht="16.5" customHeight="1">
      <c r="A71" s="166" t="s">
        <v>1</v>
      </c>
      <c r="B71" s="166"/>
      <c r="C71" s="166">
        <v>4110</v>
      </c>
      <c r="D71" s="163"/>
      <c r="E71" s="163">
        <f t="shared" si="5"/>
        <v>152229</v>
      </c>
      <c r="F71" s="163">
        <f t="shared" si="6"/>
        <v>152229</v>
      </c>
      <c r="G71" s="163"/>
      <c r="H71" s="163">
        <v>10546</v>
      </c>
      <c r="I71" s="163">
        <v>141683</v>
      </c>
      <c r="J71" s="162"/>
    </row>
    <row r="72" spans="1:10" ht="16.5" customHeight="1">
      <c r="A72" s="166"/>
      <c r="B72" s="166"/>
      <c r="C72" s="166">
        <v>4120</v>
      </c>
      <c r="D72" s="163"/>
      <c r="E72" s="163">
        <f t="shared" si="5"/>
        <v>1120</v>
      </c>
      <c r="F72" s="163">
        <v>1120</v>
      </c>
      <c r="G72" s="163"/>
      <c r="H72" s="163">
        <v>1120</v>
      </c>
      <c r="I72" s="163"/>
      <c r="J72" s="162"/>
    </row>
    <row r="73" spans="1:10" ht="16.5" customHeight="1">
      <c r="A73" s="166"/>
      <c r="B73" s="166"/>
      <c r="C73" s="166">
        <v>4210</v>
      </c>
      <c r="D73" s="163"/>
      <c r="E73" s="163">
        <f t="shared" si="5"/>
        <v>500</v>
      </c>
      <c r="F73" s="163">
        <v>500</v>
      </c>
      <c r="G73" s="163"/>
      <c r="H73" s="163"/>
      <c r="I73" s="163"/>
      <c r="J73" s="162"/>
    </row>
    <row r="74" spans="1:10" ht="16.5" customHeight="1">
      <c r="A74" s="166" t="s">
        <v>184</v>
      </c>
      <c r="B74" s="166"/>
      <c r="C74" s="166">
        <v>4300</v>
      </c>
      <c r="D74" s="163"/>
      <c r="E74" s="163">
        <f t="shared" si="5"/>
        <v>16941.61</v>
      </c>
      <c r="F74" s="163">
        <v>16941.61</v>
      </c>
      <c r="G74" s="163"/>
      <c r="H74" s="163"/>
      <c r="I74" s="163"/>
      <c r="J74" s="162"/>
    </row>
    <row r="75" spans="1:10" ht="16.5" customHeight="1">
      <c r="A75" s="166"/>
      <c r="B75" s="166"/>
      <c r="C75" s="166">
        <v>4360</v>
      </c>
      <c r="D75" s="163"/>
      <c r="E75" s="163">
        <f t="shared" si="5"/>
        <v>750</v>
      </c>
      <c r="F75" s="163">
        <v>750</v>
      </c>
      <c r="G75" s="163"/>
      <c r="H75" s="163"/>
      <c r="I75" s="163"/>
      <c r="J75" s="162"/>
    </row>
    <row r="76" spans="1:10" ht="16.5" customHeight="1">
      <c r="A76" s="166"/>
      <c r="B76" s="166"/>
      <c r="C76" s="166">
        <v>4440</v>
      </c>
      <c r="D76" s="163"/>
      <c r="E76" s="163">
        <f t="shared" si="5"/>
        <v>1500</v>
      </c>
      <c r="F76" s="163">
        <v>1500</v>
      </c>
      <c r="G76" s="163"/>
      <c r="H76" s="163"/>
      <c r="I76" s="163"/>
      <c r="J76" s="162"/>
    </row>
    <row r="77" spans="1:10" ht="16.5" customHeight="1">
      <c r="A77" s="166"/>
      <c r="B77" s="166"/>
      <c r="C77" s="166">
        <v>4700</v>
      </c>
      <c r="D77" s="163"/>
      <c r="E77" s="163">
        <v>600</v>
      </c>
      <c r="F77" s="163">
        <v>600</v>
      </c>
      <c r="G77" s="163"/>
      <c r="H77" s="163"/>
      <c r="I77" s="163"/>
      <c r="J77" s="162"/>
    </row>
    <row r="78" spans="1:10" ht="16.5" customHeight="1">
      <c r="A78" s="168">
        <v>852</v>
      </c>
      <c r="B78" s="168">
        <v>85213</v>
      </c>
      <c r="C78" s="59"/>
      <c r="D78" s="160">
        <f t="shared" ref="D78:J78" si="7">SUM(D79:D80)</f>
        <v>20686</v>
      </c>
      <c r="E78" s="160">
        <f t="shared" si="7"/>
        <v>20686</v>
      </c>
      <c r="F78" s="160">
        <f t="shared" si="7"/>
        <v>20686</v>
      </c>
      <c r="G78" s="160">
        <f t="shared" si="7"/>
        <v>0</v>
      </c>
      <c r="H78" s="160">
        <f t="shared" si="7"/>
        <v>0</v>
      </c>
      <c r="I78" s="160">
        <f t="shared" si="7"/>
        <v>20686</v>
      </c>
      <c r="J78" s="160">
        <f t="shared" si="7"/>
        <v>0</v>
      </c>
    </row>
    <row r="79" spans="1:10" ht="16.5" customHeight="1">
      <c r="A79" s="59"/>
      <c r="B79" s="59"/>
      <c r="C79" s="59">
        <v>2010</v>
      </c>
      <c r="D79" s="162">
        <v>20686</v>
      </c>
      <c r="E79" s="162">
        <f>+F79+J79</f>
        <v>0</v>
      </c>
      <c r="F79" s="162">
        <v>0</v>
      </c>
      <c r="G79" s="162"/>
      <c r="H79" s="162"/>
      <c r="I79" s="162">
        <v>0</v>
      </c>
      <c r="J79" s="162"/>
    </row>
    <row r="80" spans="1:10" ht="16.5" customHeight="1">
      <c r="A80" s="59" t="s">
        <v>1</v>
      </c>
      <c r="B80" s="59"/>
      <c r="C80" s="59">
        <v>4130</v>
      </c>
      <c r="D80" s="162"/>
      <c r="E80" s="162">
        <f>+F80+J80</f>
        <v>20686</v>
      </c>
      <c r="F80" s="162">
        <v>20686</v>
      </c>
      <c r="G80" s="162"/>
      <c r="H80" s="162"/>
      <c r="I80" s="162">
        <v>20686</v>
      </c>
      <c r="J80" s="162"/>
    </row>
    <row r="81" spans="1:10" ht="16.5" customHeight="1">
      <c r="A81" s="57">
        <v>852</v>
      </c>
      <c r="B81" s="57">
        <v>85215</v>
      </c>
      <c r="C81" s="57"/>
      <c r="D81" s="160">
        <f>SUM(D82)</f>
        <v>3052.77</v>
      </c>
      <c r="E81" s="160">
        <f>+F81+J81</f>
        <v>3052.77</v>
      </c>
      <c r="F81" s="160">
        <f>SUM(F83:F84)</f>
        <v>3052.77</v>
      </c>
      <c r="G81" s="160">
        <f>SUM(G83:G84)</f>
        <v>0</v>
      </c>
      <c r="H81" s="162"/>
      <c r="I81" s="185">
        <f>SUM(I82:I83)</f>
        <v>2992.92</v>
      </c>
      <c r="J81" s="162"/>
    </row>
    <row r="82" spans="1:10" ht="16.5" customHeight="1">
      <c r="A82" s="59"/>
      <c r="B82" s="59"/>
      <c r="C82" s="59">
        <v>2010</v>
      </c>
      <c r="D82" s="162">
        <v>3052.77</v>
      </c>
      <c r="E82" s="162"/>
      <c r="F82" s="162"/>
      <c r="G82" s="162"/>
      <c r="H82" s="162"/>
      <c r="I82" s="162">
        <v>0</v>
      </c>
      <c r="J82" s="162"/>
    </row>
    <row r="83" spans="1:10" ht="16.5" customHeight="1">
      <c r="A83" s="166" t="s">
        <v>1</v>
      </c>
      <c r="B83" s="59"/>
      <c r="C83" s="59">
        <v>3110</v>
      </c>
      <c r="D83" s="162"/>
      <c r="E83" s="162">
        <f>+F83+J83</f>
        <v>2992.92</v>
      </c>
      <c r="F83" s="162">
        <v>2992.92</v>
      </c>
      <c r="G83" s="162">
        <v>0</v>
      </c>
      <c r="H83" s="162"/>
      <c r="I83" s="162">
        <v>2992.92</v>
      </c>
      <c r="J83" s="162"/>
    </row>
    <row r="84" spans="1:10" ht="16.5" customHeight="1">
      <c r="A84" s="62" t="s">
        <v>1</v>
      </c>
      <c r="B84" s="62"/>
      <c r="C84" s="62">
        <v>4300</v>
      </c>
      <c r="D84" s="186"/>
      <c r="E84" s="186">
        <f>+F84+J84</f>
        <v>59.85</v>
      </c>
      <c r="F84" s="186">
        <v>59.85</v>
      </c>
      <c r="G84" s="186"/>
      <c r="H84" s="162"/>
      <c r="I84" s="162"/>
      <c r="J84" s="162"/>
    </row>
    <row r="85" spans="1:10" ht="16.5" customHeight="1">
      <c r="A85" s="57">
        <v>852</v>
      </c>
      <c r="B85" s="57">
        <v>85219</v>
      </c>
      <c r="C85" s="57"/>
      <c r="D85" s="160">
        <f>SUM(D86)</f>
        <v>13500</v>
      </c>
      <c r="E85" s="160">
        <f>+F85+J85</f>
        <v>13500</v>
      </c>
      <c r="F85" s="160">
        <f>SUM(F87:F88)</f>
        <v>13500</v>
      </c>
      <c r="G85" s="160">
        <f>SUM(G87:G88)</f>
        <v>0</v>
      </c>
      <c r="H85" s="162"/>
      <c r="I85" s="185">
        <f>SUM(I86:I87)</f>
        <v>13300</v>
      </c>
      <c r="J85" s="162"/>
    </row>
    <row r="86" spans="1:10" ht="16.5" customHeight="1">
      <c r="A86" s="59"/>
      <c r="B86" s="59"/>
      <c r="C86" s="59">
        <v>2010</v>
      </c>
      <c r="D86" s="162">
        <v>13500</v>
      </c>
      <c r="E86" s="162"/>
      <c r="F86" s="162"/>
      <c r="G86" s="162"/>
      <c r="H86" s="162"/>
      <c r="I86" s="162">
        <v>0</v>
      </c>
      <c r="J86" s="162"/>
    </row>
    <row r="87" spans="1:10" ht="16.5" customHeight="1">
      <c r="A87" s="166" t="s">
        <v>1</v>
      </c>
      <c r="B87" s="59"/>
      <c r="C87" s="59">
        <v>3110</v>
      </c>
      <c r="D87" s="162"/>
      <c r="E87" s="162">
        <f>+F87+J87</f>
        <v>13300</v>
      </c>
      <c r="F87" s="162">
        <v>13300</v>
      </c>
      <c r="G87" s="162">
        <v>0</v>
      </c>
      <c r="H87" s="162"/>
      <c r="I87" s="162">
        <v>13300</v>
      </c>
      <c r="J87" s="162"/>
    </row>
    <row r="88" spans="1:10" ht="16.5" customHeight="1">
      <c r="A88" s="62" t="s">
        <v>1</v>
      </c>
      <c r="B88" s="62"/>
      <c r="C88" s="62">
        <v>4210</v>
      </c>
      <c r="D88" s="186"/>
      <c r="E88" s="186">
        <f>+F88+J88</f>
        <v>200</v>
      </c>
      <c r="F88" s="186">
        <v>200</v>
      </c>
      <c r="G88" s="186"/>
      <c r="H88" s="162"/>
      <c r="I88" s="162"/>
      <c r="J88" s="162"/>
    </row>
    <row r="89" spans="1:10" ht="16.5" customHeight="1">
      <c r="A89" s="57">
        <v>852</v>
      </c>
      <c r="B89" s="57">
        <v>85228</v>
      </c>
      <c r="C89" s="57"/>
      <c r="D89" s="160">
        <f>SUM(D90)</f>
        <v>40481</v>
      </c>
      <c r="E89" s="160">
        <f>+F89+J89</f>
        <v>40481</v>
      </c>
      <c r="F89" s="160">
        <f>SUM(F91:F92)</f>
        <v>40481</v>
      </c>
      <c r="G89" s="160">
        <f>SUM(G91:G92)</f>
        <v>25386</v>
      </c>
      <c r="H89" s="160">
        <f>SUM(H91:H92)</f>
        <v>0</v>
      </c>
      <c r="I89" s="160">
        <f>SUM(I91:I92)</f>
        <v>0</v>
      </c>
      <c r="J89" s="160">
        <f>SUM(J91:J92)</f>
        <v>0</v>
      </c>
    </row>
    <row r="90" spans="1:10" ht="16.5" customHeight="1">
      <c r="A90" s="59"/>
      <c r="B90" s="59"/>
      <c r="C90" s="59">
        <v>2010</v>
      </c>
      <c r="D90" s="162">
        <v>40481</v>
      </c>
      <c r="E90" s="162"/>
      <c r="F90" s="162"/>
      <c r="G90" s="162"/>
      <c r="H90" s="162"/>
      <c r="I90" s="162"/>
      <c r="J90" s="162"/>
    </row>
    <row r="91" spans="1:10" ht="16.5" customHeight="1">
      <c r="A91" s="166" t="s">
        <v>1</v>
      </c>
      <c r="B91" s="59"/>
      <c r="C91" s="59">
        <v>4170</v>
      </c>
      <c r="D91" s="162"/>
      <c r="E91" s="163">
        <f>+F91+J91</f>
        <v>25386</v>
      </c>
      <c r="F91" s="163">
        <f>SUM(G91:I91)</f>
        <v>25386</v>
      </c>
      <c r="G91" s="163">
        <v>25386</v>
      </c>
      <c r="H91" s="162"/>
      <c r="I91" s="162"/>
      <c r="J91" s="162"/>
    </row>
    <row r="92" spans="1:10" ht="16.5" customHeight="1">
      <c r="A92" s="62" t="s">
        <v>1</v>
      </c>
      <c r="B92" s="62"/>
      <c r="C92" s="62">
        <v>4300</v>
      </c>
      <c r="D92" s="186"/>
      <c r="E92" s="187">
        <f>+F92+J92</f>
        <v>15095</v>
      </c>
      <c r="F92" s="187">
        <v>15095</v>
      </c>
      <c r="G92" s="187"/>
      <c r="H92" s="186"/>
      <c r="I92" s="186"/>
      <c r="J92" s="186"/>
    </row>
    <row r="93" spans="1:10" ht="16.5" customHeight="1">
      <c r="A93" s="57">
        <v>852</v>
      </c>
      <c r="B93" s="57">
        <v>85295</v>
      </c>
      <c r="C93" s="57"/>
      <c r="D93" s="160">
        <f>SUM(D94)</f>
        <v>205.02</v>
      </c>
      <c r="E93" s="160">
        <f>SUM(E95:E97)</f>
        <v>205.01999999999998</v>
      </c>
      <c r="F93" s="160">
        <f>SUM(F95:F97)</f>
        <v>205.01999999999998</v>
      </c>
      <c r="G93" s="160">
        <f t="shared" ref="G93:H93" si="8">SUM(G95:G97)</f>
        <v>171.5</v>
      </c>
      <c r="H93" s="160">
        <f t="shared" si="8"/>
        <v>33.520000000000003</v>
      </c>
      <c r="I93" s="160">
        <f>SUM(I95:I96)</f>
        <v>0</v>
      </c>
      <c r="J93" s="160">
        <f>SUM(J95:J96)</f>
        <v>0</v>
      </c>
    </row>
    <row r="94" spans="1:10" ht="16.5" customHeight="1">
      <c r="A94" s="59"/>
      <c r="B94" s="59"/>
      <c r="C94" s="59">
        <v>2010</v>
      </c>
      <c r="D94" s="162">
        <v>205.02</v>
      </c>
      <c r="E94" s="162"/>
      <c r="F94" s="162"/>
      <c r="G94" s="162"/>
      <c r="H94" s="162"/>
      <c r="I94" s="162"/>
      <c r="J94" s="162"/>
    </row>
    <row r="95" spans="1:10" ht="16.5" customHeight="1">
      <c r="A95" s="166" t="s">
        <v>1</v>
      </c>
      <c r="B95" s="59"/>
      <c r="C95" s="59">
        <v>4010</v>
      </c>
      <c r="D95" s="162"/>
      <c r="E95" s="162">
        <f>+F95+J95</f>
        <v>171.5</v>
      </c>
      <c r="F95" s="162">
        <f>SUM(G95:J95)</f>
        <v>171.5</v>
      </c>
      <c r="G95" s="162">
        <v>171.5</v>
      </c>
      <c r="H95" s="162"/>
      <c r="I95" s="162"/>
      <c r="J95" s="162"/>
    </row>
    <row r="96" spans="1:10" ht="16.5" customHeight="1">
      <c r="A96" s="59" t="s">
        <v>1</v>
      </c>
      <c r="B96" s="59"/>
      <c r="C96" s="59">
        <v>4110</v>
      </c>
      <c r="D96" s="162"/>
      <c r="E96" s="162">
        <f>+F96+J96</f>
        <v>29.32</v>
      </c>
      <c r="F96" s="162">
        <f t="shared" ref="F96:F97" si="9">SUM(G96:J96)</f>
        <v>29.32</v>
      </c>
      <c r="G96" s="162"/>
      <c r="H96" s="162">
        <v>29.32</v>
      </c>
      <c r="I96" s="162"/>
      <c r="J96" s="162"/>
    </row>
    <row r="97" spans="1:10" ht="16.5" customHeight="1">
      <c r="A97" s="166" t="s">
        <v>185</v>
      </c>
      <c r="B97" s="59"/>
      <c r="C97" s="59">
        <v>4120</v>
      </c>
      <c r="D97" s="162"/>
      <c r="E97" s="162">
        <f>+F97+J97</f>
        <v>4.2</v>
      </c>
      <c r="F97" s="162">
        <f t="shared" si="9"/>
        <v>4.2</v>
      </c>
      <c r="G97" s="162"/>
      <c r="H97" s="162">
        <v>4.2</v>
      </c>
      <c r="I97" s="162"/>
      <c r="J97" s="162"/>
    </row>
    <row r="98" spans="1:10" ht="16.5" customHeight="1" thickBot="1">
      <c r="A98" s="188"/>
      <c r="B98" s="189" t="s">
        <v>44</v>
      </c>
      <c r="C98" s="190"/>
      <c r="D98" s="191">
        <f>+D13+D21+D30+D49+D53+D66+D78+D81+D85+D89+D93+D37+D41+D45</f>
        <v>9510056.0499999989</v>
      </c>
      <c r="E98" s="191">
        <f t="shared" ref="E98:I98" si="10">+E13+E21+E30+E49+E53+E66+E78+E81+E85+E89+E93+E37+E41+E45</f>
        <v>9509818.4499999993</v>
      </c>
      <c r="F98" s="191">
        <f t="shared" si="10"/>
        <v>9509818.4499999993</v>
      </c>
      <c r="G98" s="191">
        <f t="shared" si="10"/>
        <v>230532.5</v>
      </c>
      <c r="H98" s="191">
        <f t="shared" si="10"/>
        <v>39600.969999999994</v>
      </c>
      <c r="I98" s="191">
        <f t="shared" si="10"/>
        <v>8245907.3100000005</v>
      </c>
      <c r="J98" s="191">
        <f>+J13+J21+J30+J49+J53+J66+J78+J81+J85+J89</f>
        <v>0</v>
      </c>
    </row>
    <row r="132" spans="5:10" s="46" customFormat="1" ht="14.25">
      <c r="E132" s="192" t="s">
        <v>1</v>
      </c>
      <c r="F132" s="46" t="s">
        <v>1</v>
      </c>
      <c r="H132" s="46" t="s">
        <v>1</v>
      </c>
      <c r="J132" s="48"/>
    </row>
  </sheetData>
  <mergeCells count="10">
    <mergeCell ref="A9:J9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5118110236220474" right="0.55118110236220474" top="1.39" bottom="0.39370078740157483" header="0.51181102362204722" footer="0.51181102362204722"/>
  <pageSetup paperSize="9" fitToHeight="0" orientation="landscape" horizontalDpi="4294967294" vertic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defaultGridColor="0" colorId="8" zoomScaleNormal="100" workbookViewId="0">
      <selection activeCell="N21" sqref="N21"/>
    </sheetView>
  </sheetViews>
  <sheetFormatPr defaultRowHeight="12.75"/>
  <cols>
    <col min="1" max="1" width="6" style="46" bestFit="1" customWidth="1"/>
    <col min="2" max="2" width="9.42578125" style="46" customWidth="1"/>
    <col min="3" max="3" width="8.7109375" style="46" customWidth="1"/>
    <col min="4" max="9" width="16.42578125" style="46" customWidth="1"/>
    <col min="10" max="10" width="12" style="48" customWidth="1"/>
    <col min="11" max="256" width="9.140625" style="48"/>
    <col min="257" max="257" width="6" style="48" bestFit="1" customWidth="1"/>
    <col min="258" max="258" width="9.42578125" style="48" customWidth="1"/>
    <col min="259" max="259" width="8.7109375" style="48" customWidth="1"/>
    <col min="260" max="265" width="16.42578125" style="48" customWidth="1"/>
    <col min="266" max="266" width="12" style="48" customWidth="1"/>
    <col min="267" max="512" width="9.140625" style="48"/>
    <col min="513" max="513" width="6" style="48" bestFit="1" customWidth="1"/>
    <col min="514" max="514" width="9.42578125" style="48" customWidth="1"/>
    <col min="515" max="515" width="8.7109375" style="48" customWidth="1"/>
    <col min="516" max="521" width="16.42578125" style="48" customWidth="1"/>
    <col min="522" max="522" width="12" style="48" customWidth="1"/>
    <col min="523" max="768" width="9.140625" style="48"/>
    <col min="769" max="769" width="6" style="48" bestFit="1" customWidth="1"/>
    <col min="770" max="770" width="9.42578125" style="48" customWidth="1"/>
    <col min="771" max="771" width="8.7109375" style="48" customWidth="1"/>
    <col min="772" max="777" width="16.42578125" style="48" customWidth="1"/>
    <col min="778" max="778" width="12" style="48" customWidth="1"/>
    <col min="779" max="1024" width="9.140625" style="48"/>
    <col min="1025" max="1025" width="6" style="48" bestFit="1" customWidth="1"/>
    <col min="1026" max="1026" width="9.42578125" style="48" customWidth="1"/>
    <col min="1027" max="1027" width="8.7109375" style="48" customWidth="1"/>
    <col min="1028" max="1033" width="16.42578125" style="48" customWidth="1"/>
    <col min="1034" max="1034" width="12" style="48" customWidth="1"/>
    <col min="1035" max="1280" width="9.140625" style="48"/>
    <col min="1281" max="1281" width="6" style="48" bestFit="1" customWidth="1"/>
    <col min="1282" max="1282" width="9.42578125" style="48" customWidth="1"/>
    <col min="1283" max="1283" width="8.7109375" style="48" customWidth="1"/>
    <col min="1284" max="1289" width="16.42578125" style="48" customWidth="1"/>
    <col min="1290" max="1290" width="12" style="48" customWidth="1"/>
    <col min="1291" max="1536" width="9.140625" style="48"/>
    <col min="1537" max="1537" width="6" style="48" bestFit="1" customWidth="1"/>
    <col min="1538" max="1538" width="9.42578125" style="48" customWidth="1"/>
    <col min="1539" max="1539" width="8.7109375" style="48" customWidth="1"/>
    <col min="1540" max="1545" width="16.42578125" style="48" customWidth="1"/>
    <col min="1546" max="1546" width="12" style="48" customWidth="1"/>
    <col min="1547" max="1792" width="9.140625" style="48"/>
    <col min="1793" max="1793" width="6" style="48" bestFit="1" customWidth="1"/>
    <col min="1794" max="1794" width="9.42578125" style="48" customWidth="1"/>
    <col min="1795" max="1795" width="8.7109375" style="48" customWidth="1"/>
    <col min="1796" max="1801" width="16.42578125" style="48" customWidth="1"/>
    <col min="1802" max="1802" width="12" style="48" customWidth="1"/>
    <col min="1803" max="2048" width="9.140625" style="48"/>
    <col min="2049" max="2049" width="6" style="48" bestFit="1" customWidth="1"/>
    <col min="2050" max="2050" width="9.42578125" style="48" customWidth="1"/>
    <col min="2051" max="2051" width="8.7109375" style="48" customWidth="1"/>
    <col min="2052" max="2057" width="16.42578125" style="48" customWidth="1"/>
    <col min="2058" max="2058" width="12" style="48" customWidth="1"/>
    <col min="2059" max="2304" width="9.140625" style="48"/>
    <col min="2305" max="2305" width="6" style="48" bestFit="1" customWidth="1"/>
    <col min="2306" max="2306" width="9.42578125" style="48" customWidth="1"/>
    <col min="2307" max="2307" width="8.7109375" style="48" customWidth="1"/>
    <col min="2308" max="2313" width="16.42578125" style="48" customWidth="1"/>
    <col min="2314" max="2314" width="12" style="48" customWidth="1"/>
    <col min="2315" max="2560" width="9.140625" style="48"/>
    <col min="2561" max="2561" width="6" style="48" bestFit="1" customWidth="1"/>
    <col min="2562" max="2562" width="9.42578125" style="48" customWidth="1"/>
    <col min="2563" max="2563" width="8.7109375" style="48" customWidth="1"/>
    <col min="2564" max="2569" width="16.42578125" style="48" customWidth="1"/>
    <col min="2570" max="2570" width="12" style="48" customWidth="1"/>
    <col min="2571" max="2816" width="9.140625" style="48"/>
    <col min="2817" max="2817" width="6" style="48" bestFit="1" customWidth="1"/>
    <col min="2818" max="2818" width="9.42578125" style="48" customWidth="1"/>
    <col min="2819" max="2819" width="8.7109375" style="48" customWidth="1"/>
    <col min="2820" max="2825" width="16.42578125" style="48" customWidth="1"/>
    <col min="2826" max="2826" width="12" style="48" customWidth="1"/>
    <col min="2827" max="3072" width="9.140625" style="48"/>
    <col min="3073" max="3073" width="6" style="48" bestFit="1" customWidth="1"/>
    <col min="3074" max="3074" width="9.42578125" style="48" customWidth="1"/>
    <col min="3075" max="3075" width="8.7109375" style="48" customWidth="1"/>
    <col min="3076" max="3081" width="16.42578125" style="48" customWidth="1"/>
    <col min="3082" max="3082" width="12" style="48" customWidth="1"/>
    <col min="3083" max="3328" width="9.140625" style="48"/>
    <col min="3329" max="3329" width="6" style="48" bestFit="1" customWidth="1"/>
    <col min="3330" max="3330" width="9.42578125" style="48" customWidth="1"/>
    <col min="3331" max="3331" width="8.7109375" style="48" customWidth="1"/>
    <col min="3332" max="3337" width="16.42578125" style="48" customWidth="1"/>
    <col min="3338" max="3338" width="12" style="48" customWidth="1"/>
    <col min="3339" max="3584" width="9.140625" style="48"/>
    <col min="3585" max="3585" width="6" style="48" bestFit="1" customWidth="1"/>
    <col min="3586" max="3586" width="9.42578125" style="48" customWidth="1"/>
    <col min="3587" max="3587" width="8.7109375" style="48" customWidth="1"/>
    <col min="3588" max="3593" width="16.42578125" style="48" customWidth="1"/>
    <col min="3594" max="3594" width="12" style="48" customWidth="1"/>
    <col min="3595" max="3840" width="9.140625" style="48"/>
    <col min="3841" max="3841" width="6" style="48" bestFit="1" customWidth="1"/>
    <col min="3842" max="3842" width="9.42578125" style="48" customWidth="1"/>
    <col min="3843" max="3843" width="8.7109375" style="48" customWidth="1"/>
    <col min="3844" max="3849" width="16.42578125" style="48" customWidth="1"/>
    <col min="3850" max="3850" width="12" style="48" customWidth="1"/>
    <col min="3851" max="4096" width="9.140625" style="48"/>
    <col min="4097" max="4097" width="6" style="48" bestFit="1" customWidth="1"/>
    <col min="4098" max="4098" width="9.42578125" style="48" customWidth="1"/>
    <col min="4099" max="4099" width="8.7109375" style="48" customWidth="1"/>
    <col min="4100" max="4105" width="16.42578125" style="48" customWidth="1"/>
    <col min="4106" max="4106" width="12" style="48" customWidth="1"/>
    <col min="4107" max="4352" width="9.140625" style="48"/>
    <col min="4353" max="4353" width="6" style="48" bestFit="1" customWidth="1"/>
    <col min="4354" max="4354" width="9.42578125" style="48" customWidth="1"/>
    <col min="4355" max="4355" width="8.7109375" style="48" customWidth="1"/>
    <col min="4356" max="4361" width="16.42578125" style="48" customWidth="1"/>
    <col min="4362" max="4362" width="12" style="48" customWidth="1"/>
    <col min="4363" max="4608" width="9.140625" style="48"/>
    <col min="4609" max="4609" width="6" style="48" bestFit="1" customWidth="1"/>
    <col min="4610" max="4610" width="9.42578125" style="48" customWidth="1"/>
    <col min="4611" max="4611" width="8.7109375" style="48" customWidth="1"/>
    <col min="4612" max="4617" width="16.42578125" style="48" customWidth="1"/>
    <col min="4618" max="4618" width="12" style="48" customWidth="1"/>
    <col min="4619" max="4864" width="9.140625" style="48"/>
    <col min="4865" max="4865" width="6" style="48" bestFit="1" customWidth="1"/>
    <col min="4866" max="4866" width="9.42578125" style="48" customWidth="1"/>
    <col min="4867" max="4867" width="8.7109375" style="48" customWidth="1"/>
    <col min="4868" max="4873" width="16.42578125" style="48" customWidth="1"/>
    <col min="4874" max="4874" width="12" style="48" customWidth="1"/>
    <col min="4875" max="5120" width="9.140625" style="48"/>
    <col min="5121" max="5121" width="6" style="48" bestFit="1" customWidth="1"/>
    <col min="5122" max="5122" width="9.42578125" style="48" customWidth="1"/>
    <col min="5123" max="5123" width="8.7109375" style="48" customWidth="1"/>
    <col min="5124" max="5129" width="16.42578125" style="48" customWidth="1"/>
    <col min="5130" max="5130" width="12" style="48" customWidth="1"/>
    <col min="5131" max="5376" width="9.140625" style="48"/>
    <col min="5377" max="5377" width="6" style="48" bestFit="1" customWidth="1"/>
    <col min="5378" max="5378" width="9.42578125" style="48" customWidth="1"/>
    <col min="5379" max="5379" width="8.7109375" style="48" customWidth="1"/>
    <col min="5380" max="5385" width="16.42578125" style="48" customWidth="1"/>
    <col min="5386" max="5386" width="12" style="48" customWidth="1"/>
    <col min="5387" max="5632" width="9.140625" style="48"/>
    <col min="5633" max="5633" width="6" style="48" bestFit="1" customWidth="1"/>
    <col min="5634" max="5634" width="9.42578125" style="48" customWidth="1"/>
    <col min="5635" max="5635" width="8.7109375" style="48" customWidth="1"/>
    <col min="5636" max="5641" width="16.42578125" style="48" customWidth="1"/>
    <col min="5642" max="5642" width="12" style="48" customWidth="1"/>
    <col min="5643" max="5888" width="9.140625" style="48"/>
    <col min="5889" max="5889" width="6" style="48" bestFit="1" customWidth="1"/>
    <col min="5890" max="5890" width="9.42578125" style="48" customWidth="1"/>
    <col min="5891" max="5891" width="8.7109375" style="48" customWidth="1"/>
    <col min="5892" max="5897" width="16.42578125" style="48" customWidth="1"/>
    <col min="5898" max="5898" width="12" style="48" customWidth="1"/>
    <col min="5899" max="6144" width="9.140625" style="48"/>
    <col min="6145" max="6145" width="6" style="48" bestFit="1" customWidth="1"/>
    <col min="6146" max="6146" width="9.42578125" style="48" customWidth="1"/>
    <col min="6147" max="6147" width="8.7109375" style="48" customWidth="1"/>
    <col min="6148" max="6153" width="16.42578125" style="48" customWidth="1"/>
    <col min="6154" max="6154" width="12" style="48" customWidth="1"/>
    <col min="6155" max="6400" width="9.140625" style="48"/>
    <col min="6401" max="6401" width="6" style="48" bestFit="1" customWidth="1"/>
    <col min="6402" max="6402" width="9.42578125" style="48" customWidth="1"/>
    <col min="6403" max="6403" width="8.7109375" style="48" customWidth="1"/>
    <col min="6404" max="6409" width="16.42578125" style="48" customWidth="1"/>
    <col min="6410" max="6410" width="12" style="48" customWidth="1"/>
    <col min="6411" max="6656" width="9.140625" style="48"/>
    <col min="6657" max="6657" width="6" style="48" bestFit="1" customWidth="1"/>
    <col min="6658" max="6658" width="9.42578125" style="48" customWidth="1"/>
    <col min="6659" max="6659" width="8.7109375" style="48" customWidth="1"/>
    <col min="6660" max="6665" width="16.42578125" style="48" customWidth="1"/>
    <col min="6666" max="6666" width="12" style="48" customWidth="1"/>
    <col min="6667" max="6912" width="9.140625" style="48"/>
    <col min="6913" max="6913" width="6" style="48" bestFit="1" customWidth="1"/>
    <col min="6914" max="6914" width="9.42578125" style="48" customWidth="1"/>
    <col min="6915" max="6915" width="8.7109375" style="48" customWidth="1"/>
    <col min="6916" max="6921" width="16.42578125" style="48" customWidth="1"/>
    <col min="6922" max="6922" width="12" style="48" customWidth="1"/>
    <col min="6923" max="7168" width="9.140625" style="48"/>
    <col min="7169" max="7169" width="6" style="48" bestFit="1" customWidth="1"/>
    <col min="7170" max="7170" width="9.42578125" style="48" customWidth="1"/>
    <col min="7171" max="7171" width="8.7109375" style="48" customWidth="1"/>
    <col min="7172" max="7177" width="16.42578125" style="48" customWidth="1"/>
    <col min="7178" max="7178" width="12" style="48" customWidth="1"/>
    <col min="7179" max="7424" width="9.140625" style="48"/>
    <col min="7425" max="7425" width="6" style="48" bestFit="1" customWidth="1"/>
    <col min="7426" max="7426" width="9.42578125" style="48" customWidth="1"/>
    <col min="7427" max="7427" width="8.7109375" style="48" customWidth="1"/>
    <col min="7428" max="7433" width="16.42578125" style="48" customWidth="1"/>
    <col min="7434" max="7434" width="12" style="48" customWidth="1"/>
    <col min="7435" max="7680" width="9.140625" style="48"/>
    <col min="7681" max="7681" width="6" style="48" bestFit="1" customWidth="1"/>
    <col min="7682" max="7682" width="9.42578125" style="48" customWidth="1"/>
    <col min="7683" max="7683" width="8.7109375" style="48" customWidth="1"/>
    <col min="7684" max="7689" width="16.42578125" style="48" customWidth="1"/>
    <col min="7690" max="7690" width="12" style="48" customWidth="1"/>
    <col min="7691" max="7936" width="9.140625" style="48"/>
    <col min="7937" max="7937" width="6" style="48" bestFit="1" customWidth="1"/>
    <col min="7938" max="7938" width="9.42578125" style="48" customWidth="1"/>
    <col min="7939" max="7939" width="8.7109375" style="48" customWidth="1"/>
    <col min="7940" max="7945" width="16.42578125" style="48" customWidth="1"/>
    <col min="7946" max="7946" width="12" style="48" customWidth="1"/>
    <col min="7947" max="8192" width="9.140625" style="48"/>
    <col min="8193" max="8193" width="6" style="48" bestFit="1" customWidth="1"/>
    <col min="8194" max="8194" width="9.42578125" style="48" customWidth="1"/>
    <col min="8195" max="8195" width="8.7109375" style="48" customWidth="1"/>
    <col min="8196" max="8201" width="16.42578125" style="48" customWidth="1"/>
    <col min="8202" max="8202" width="12" style="48" customWidth="1"/>
    <col min="8203" max="8448" width="9.140625" style="48"/>
    <col min="8449" max="8449" width="6" style="48" bestFit="1" customWidth="1"/>
    <col min="8450" max="8450" width="9.42578125" style="48" customWidth="1"/>
    <col min="8451" max="8451" width="8.7109375" style="48" customWidth="1"/>
    <col min="8452" max="8457" width="16.42578125" style="48" customWidth="1"/>
    <col min="8458" max="8458" width="12" style="48" customWidth="1"/>
    <col min="8459" max="8704" width="9.140625" style="48"/>
    <col min="8705" max="8705" width="6" style="48" bestFit="1" customWidth="1"/>
    <col min="8706" max="8706" width="9.42578125" style="48" customWidth="1"/>
    <col min="8707" max="8707" width="8.7109375" style="48" customWidth="1"/>
    <col min="8708" max="8713" width="16.42578125" style="48" customWidth="1"/>
    <col min="8714" max="8714" width="12" style="48" customWidth="1"/>
    <col min="8715" max="8960" width="9.140625" style="48"/>
    <col min="8961" max="8961" width="6" style="48" bestFit="1" customWidth="1"/>
    <col min="8962" max="8962" width="9.42578125" style="48" customWidth="1"/>
    <col min="8963" max="8963" width="8.7109375" style="48" customWidth="1"/>
    <col min="8964" max="8969" width="16.42578125" style="48" customWidth="1"/>
    <col min="8970" max="8970" width="12" style="48" customWidth="1"/>
    <col min="8971" max="9216" width="9.140625" style="48"/>
    <col min="9217" max="9217" width="6" style="48" bestFit="1" customWidth="1"/>
    <col min="9218" max="9218" width="9.42578125" style="48" customWidth="1"/>
    <col min="9219" max="9219" width="8.7109375" style="48" customWidth="1"/>
    <col min="9220" max="9225" width="16.42578125" style="48" customWidth="1"/>
    <col min="9226" max="9226" width="12" style="48" customWidth="1"/>
    <col min="9227" max="9472" width="9.140625" style="48"/>
    <col min="9473" max="9473" width="6" style="48" bestFit="1" customWidth="1"/>
    <col min="9474" max="9474" width="9.42578125" style="48" customWidth="1"/>
    <col min="9475" max="9475" width="8.7109375" style="48" customWidth="1"/>
    <col min="9476" max="9481" width="16.42578125" style="48" customWidth="1"/>
    <col min="9482" max="9482" width="12" style="48" customWidth="1"/>
    <col min="9483" max="9728" width="9.140625" style="48"/>
    <col min="9729" max="9729" width="6" style="48" bestFit="1" customWidth="1"/>
    <col min="9730" max="9730" width="9.42578125" style="48" customWidth="1"/>
    <col min="9731" max="9731" width="8.7109375" style="48" customWidth="1"/>
    <col min="9732" max="9737" width="16.42578125" style="48" customWidth="1"/>
    <col min="9738" max="9738" width="12" style="48" customWidth="1"/>
    <col min="9739" max="9984" width="9.140625" style="48"/>
    <col min="9985" max="9985" width="6" style="48" bestFit="1" customWidth="1"/>
    <col min="9986" max="9986" width="9.42578125" style="48" customWidth="1"/>
    <col min="9987" max="9987" width="8.7109375" style="48" customWidth="1"/>
    <col min="9988" max="9993" width="16.42578125" style="48" customWidth="1"/>
    <col min="9994" max="9994" width="12" style="48" customWidth="1"/>
    <col min="9995" max="10240" width="9.140625" style="48"/>
    <col min="10241" max="10241" width="6" style="48" bestFit="1" customWidth="1"/>
    <col min="10242" max="10242" width="9.42578125" style="48" customWidth="1"/>
    <col min="10243" max="10243" width="8.7109375" style="48" customWidth="1"/>
    <col min="10244" max="10249" width="16.42578125" style="48" customWidth="1"/>
    <col min="10250" max="10250" width="12" style="48" customWidth="1"/>
    <col min="10251" max="10496" width="9.140625" style="48"/>
    <col min="10497" max="10497" width="6" style="48" bestFit="1" customWidth="1"/>
    <col min="10498" max="10498" width="9.42578125" style="48" customWidth="1"/>
    <col min="10499" max="10499" width="8.7109375" style="48" customWidth="1"/>
    <col min="10500" max="10505" width="16.42578125" style="48" customWidth="1"/>
    <col min="10506" max="10506" width="12" style="48" customWidth="1"/>
    <col min="10507" max="10752" width="9.140625" style="48"/>
    <col min="10753" max="10753" width="6" style="48" bestFit="1" customWidth="1"/>
    <col min="10754" max="10754" width="9.42578125" style="48" customWidth="1"/>
    <col min="10755" max="10755" width="8.7109375" style="48" customWidth="1"/>
    <col min="10756" max="10761" width="16.42578125" style="48" customWidth="1"/>
    <col min="10762" max="10762" width="12" style="48" customWidth="1"/>
    <col min="10763" max="11008" width="9.140625" style="48"/>
    <col min="11009" max="11009" width="6" style="48" bestFit="1" customWidth="1"/>
    <col min="11010" max="11010" width="9.42578125" style="48" customWidth="1"/>
    <col min="11011" max="11011" width="8.7109375" style="48" customWidth="1"/>
    <col min="11012" max="11017" width="16.42578125" style="48" customWidth="1"/>
    <col min="11018" max="11018" width="12" style="48" customWidth="1"/>
    <col min="11019" max="11264" width="9.140625" style="48"/>
    <col min="11265" max="11265" width="6" style="48" bestFit="1" customWidth="1"/>
    <col min="11266" max="11266" width="9.42578125" style="48" customWidth="1"/>
    <col min="11267" max="11267" width="8.7109375" style="48" customWidth="1"/>
    <col min="11268" max="11273" width="16.42578125" style="48" customWidth="1"/>
    <col min="11274" max="11274" width="12" style="48" customWidth="1"/>
    <col min="11275" max="11520" width="9.140625" style="48"/>
    <col min="11521" max="11521" width="6" style="48" bestFit="1" customWidth="1"/>
    <col min="11522" max="11522" width="9.42578125" style="48" customWidth="1"/>
    <col min="11523" max="11523" width="8.7109375" style="48" customWidth="1"/>
    <col min="11524" max="11529" width="16.42578125" style="48" customWidth="1"/>
    <col min="11530" max="11530" width="12" style="48" customWidth="1"/>
    <col min="11531" max="11776" width="9.140625" style="48"/>
    <col min="11777" max="11777" width="6" style="48" bestFit="1" customWidth="1"/>
    <col min="11778" max="11778" width="9.42578125" style="48" customWidth="1"/>
    <col min="11779" max="11779" width="8.7109375" style="48" customWidth="1"/>
    <col min="11780" max="11785" width="16.42578125" style="48" customWidth="1"/>
    <col min="11786" max="11786" width="12" style="48" customWidth="1"/>
    <col min="11787" max="12032" width="9.140625" style="48"/>
    <col min="12033" max="12033" width="6" style="48" bestFit="1" customWidth="1"/>
    <col min="12034" max="12034" width="9.42578125" style="48" customWidth="1"/>
    <col min="12035" max="12035" width="8.7109375" style="48" customWidth="1"/>
    <col min="12036" max="12041" width="16.42578125" style="48" customWidth="1"/>
    <col min="12042" max="12042" width="12" style="48" customWidth="1"/>
    <col min="12043" max="12288" width="9.140625" style="48"/>
    <col min="12289" max="12289" width="6" style="48" bestFit="1" customWidth="1"/>
    <col min="12290" max="12290" width="9.42578125" style="48" customWidth="1"/>
    <col min="12291" max="12291" width="8.7109375" style="48" customWidth="1"/>
    <col min="12292" max="12297" width="16.42578125" style="48" customWidth="1"/>
    <col min="12298" max="12298" width="12" style="48" customWidth="1"/>
    <col min="12299" max="12544" width="9.140625" style="48"/>
    <col min="12545" max="12545" width="6" style="48" bestFit="1" customWidth="1"/>
    <col min="12546" max="12546" width="9.42578125" style="48" customWidth="1"/>
    <col min="12547" max="12547" width="8.7109375" style="48" customWidth="1"/>
    <col min="12548" max="12553" width="16.42578125" style="48" customWidth="1"/>
    <col min="12554" max="12554" width="12" style="48" customWidth="1"/>
    <col min="12555" max="12800" width="9.140625" style="48"/>
    <col min="12801" max="12801" width="6" style="48" bestFit="1" customWidth="1"/>
    <col min="12802" max="12802" width="9.42578125" style="48" customWidth="1"/>
    <col min="12803" max="12803" width="8.7109375" style="48" customWidth="1"/>
    <col min="12804" max="12809" width="16.42578125" style="48" customWidth="1"/>
    <col min="12810" max="12810" width="12" style="48" customWidth="1"/>
    <col min="12811" max="13056" width="9.140625" style="48"/>
    <col min="13057" max="13057" width="6" style="48" bestFit="1" customWidth="1"/>
    <col min="13058" max="13058" width="9.42578125" style="48" customWidth="1"/>
    <col min="13059" max="13059" width="8.7109375" style="48" customWidth="1"/>
    <col min="13060" max="13065" width="16.42578125" style="48" customWidth="1"/>
    <col min="13066" max="13066" width="12" style="48" customWidth="1"/>
    <col min="13067" max="13312" width="9.140625" style="48"/>
    <col min="13313" max="13313" width="6" style="48" bestFit="1" customWidth="1"/>
    <col min="13314" max="13314" width="9.42578125" style="48" customWidth="1"/>
    <col min="13315" max="13315" width="8.7109375" style="48" customWidth="1"/>
    <col min="13316" max="13321" width="16.42578125" style="48" customWidth="1"/>
    <col min="13322" max="13322" width="12" style="48" customWidth="1"/>
    <col min="13323" max="13568" width="9.140625" style="48"/>
    <col min="13569" max="13569" width="6" style="48" bestFit="1" customWidth="1"/>
    <col min="13570" max="13570" width="9.42578125" style="48" customWidth="1"/>
    <col min="13571" max="13571" width="8.7109375" style="48" customWidth="1"/>
    <col min="13572" max="13577" width="16.42578125" style="48" customWidth="1"/>
    <col min="13578" max="13578" width="12" style="48" customWidth="1"/>
    <col min="13579" max="13824" width="9.140625" style="48"/>
    <col min="13825" max="13825" width="6" style="48" bestFit="1" customWidth="1"/>
    <col min="13826" max="13826" width="9.42578125" style="48" customWidth="1"/>
    <col min="13827" max="13827" width="8.7109375" style="48" customWidth="1"/>
    <col min="13828" max="13833" width="16.42578125" style="48" customWidth="1"/>
    <col min="13834" max="13834" width="12" style="48" customWidth="1"/>
    <col min="13835" max="14080" width="9.140625" style="48"/>
    <col min="14081" max="14081" width="6" style="48" bestFit="1" customWidth="1"/>
    <col min="14082" max="14082" width="9.42578125" style="48" customWidth="1"/>
    <col min="14083" max="14083" width="8.7109375" style="48" customWidth="1"/>
    <col min="14084" max="14089" width="16.42578125" style="48" customWidth="1"/>
    <col min="14090" max="14090" width="12" style="48" customWidth="1"/>
    <col min="14091" max="14336" width="9.140625" style="48"/>
    <col min="14337" max="14337" width="6" style="48" bestFit="1" customWidth="1"/>
    <col min="14338" max="14338" width="9.42578125" style="48" customWidth="1"/>
    <col min="14339" max="14339" width="8.7109375" style="48" customWidth="1"/>
    <col min="14340" max="14345" width="16.42578125" style="48" customWidth="1"/>
    <col min="14346" max="14346" width="12" style="48" customWidth="1"/>
    <col min="14347" max="14592" width="9.140625" style="48"/>
    <col min="14593" max="14593" width="6" style="48" bestFit="1" customWidth="1"/>
    <col min="14594" max="14594" width="9.42578125" style="48" customWidth="1"/>
    <col min="14595" max="14595" width="8.7109375" style="48" customWidth="1"/>
    <col min="14596" max="14601" width="16.42578125" style="48" customWidth="1"/>
    <col min="14602" max="14602" width="12" style="48" customWidth="1"/>
    <col min="14603" max="14848" width="9.140625" style="48"/>
    <col min="14849" max="14849" width="6" style="48" bestFit="1" customWidth="1"/>
    <col min="14850" max="14850" width="9.42578125" style="48" customWidth="1"/>
    <col min="14851" max="14851" width="8.7109375" style="48" customWidth="1"/>
    <col min="14852" max="14857" width="16.42578125" style="48" customWidth="1"/>
    <col min="14858" max="14858" width="12" style="48" customWidth="1"/>
    <col min="14859" max="15104" width="9.140625" style="48"/>
    <col min="15105" max="15105" width="6" style="48" bestFit="1" customWidth="1"/>
    <col min="15106" max="15106" width="9.42578125" style="48" customWidth="1"/>
    <col min="15107" max="15107" width="8.7109375" style="48" customWidth="1"/>
    <col min="15108" max="15113" width="16.42578125" style="48" customWidth="1"/>
    <col min="15114" max="15114" width="12" style="48" customWidth="1"/>
    <col min="15115" max="15360" width="9.140625" style="48"/>
    <col min="15361" max="15361" width="6" style="48" bestFit="1" customWidth="1"/>
    <col min="15362" max="15362" width="9.42578125" style="48" customWidth="1"/>
    <col min="15363" max="15363" width="8.7109375" style="48" customWidth="1"/>
    <col min="15364" max="15369" width="16.42578125" style="48" customWidth="1"/>
    <col min="15370" max="15370" width="12" style="48" customWidth="1"/>
    <col min="15371" max="15616" width="9.140625" style="48"/>
    <col min="15617" max="15617" width="6" style="48" bestFit="1" customWidth="1"/>
    <col min="15618" max="15618" width="9.42578125" style="48" customWidth="1"/>
    <col min="15619" max="15619" width="8.7109375" style="48" customWidth="1"/>
    <col min="15620" max="15625" width="16.42578125" style="48" customWidth="1"/>
    <col min="15626" max="15626" width="12" style="48" customWidth="1"/>
    <col min="15627" max="15872" width="9.140625" style="48"/>
    <col min="15873" max="15873" width="6" style="48" bestFit="1" customWidth="1"/>
    <col min="15874" max="15874" width="9.42578125" style="48" customWidth="1"/>
    <col min="15875" max="15875" width="8.7109375" style="48" customWidth="1"/>
    <col min="15876" max="15881" width="16.42578125" style="48" customWidth="1"/>
    <col min="15882" max="15882" width="12" style="48" customWidth="1"/>
    <col min="15883" max="16128" width="9.140625" style="48"/>
    <col min="16129" max="16129" width="6" style="48" bestFit="1" customWidth="1"/>
    <col min="16130" max="16130" width="9.42578125" style="48" customWidth="1"/>
    <col min="16131" max="16131" width="8.7109375" style="48" customWidth="1"/>
    <col min="16132" max="16137" width="16.42578125" style="48" customWidth="1"/>
    <col min="16138" max="16138" width="12" style="48" customWidth="1"/>
    <col min="16139" max="16384" width="9.140625" style="48"/>
  </cols>
  <sheetData>
    <row r="1" spans="1:10">
      <c r="A1" s="44"/>
      <c r="B1" s="44"/>
      <c r="C1" s="44"/>
      <c r="D1" s="4" t="s">
        <v>1</v>
      </c>
      <c r="E1" s="44"/>
      <c r="F1" s="45" t="s">
        <v>45</v>
      </c>
      <c r="G1" s="44"/>
      <c r="I1" s="47"/>
      <c r="J1" s="47"/>
    </row>
    <row r="2" spans="1:10" ht="15.75">
      <c r="A2" s="49"/>
      <c r="B2" s="49"/>
      <c r="C2" s="49"/>
      <c r="D2" s="50" t="s">
        <v>1</v>
      </c>
      <c r="E2" s="49"/>
      <c r="F2" s="5" t="s">
        <v>299</v>
      </c>
      <c r="G2" s="49"/>
      <c r="I2" s="49"/>
      <c r="J2" s="49"/>
    </row>
    <row r="3" spans="1:10" ht="15.75">
      <c r="A3" s="49"/>
      <c r="B3" s="49"/>
      <c r="C3" s="49"/>
      <c r="D3" s="49"/>
      <c r="E3" s="44"/>
      <c r="F3" s="5" t="s">
        <v>2</v>
      </c>
      <c r="G3" s="49"/>
      <c r="I3" s="49"/>
      <c r="J3" s="49"/>
    </row>
    <row r="4" spans="1:10" ht="15.75">
      <c r="A4" s="49"/>
      <c r="B4" s="49"/>
      <c r="C4" s="49"/>
      <c r="D4" s="49"/>
      <c r="E4" s="49"/>
      <c r="F4" s="5" t="s">
        <v>186</v>
      </c>
      <c r="G4" s="49"/>
      <c r="I4" s="49"/>
      <c r="J4" s="49"/>
    </row>
    <row r="5" spans="1:10" ht="15.75">
      <c r="A5" s="49"/>
      <c r="B5" s="49"/>
      <c r="C5" s="49"/>
      <c r="D5" s="49"/>
      <c r="E5" s="49"/>
      <c r="F5" s="10" t="s">
        <v>3</v>
      </c>
      <c r="G5" s="49"/>
      <c r="I5" s="49"/>
      <c r="J5" s="49"/>
    </row>
    <row r="6" spans="1:10" ht="15.75">
      <c r="A6" s="49"/>
      <c r="B6" s="49"/>
      <c r="C6" s="49"/>
      <c r="D6" s="49"/>
      <c r="E6" s="49"/>
      <c r="F6" s="49"/>
      <c r="G6" s="49"/>
      <c r="H6" s="51" t="s">
        <v>1</v>
      </c>
      <c r="I6" s="49"/>
      <c r="J6" s="49"/>
    </row>
    <row r="7" spans="1:10" ht="15.75">
      <c r="A7" s="49"/>
      <c r="B7" s="49"/>
      <c r="C7" s="49"/>
      <c r="D7" s="49"/>
      <c r="E7" s="49"/>
      <c r="F7" s="49"/>
      <c r="G7" s="49"/>
      <c r="H7" s="52" t="s">
        <v>1</v>
      </c>
      <c r="I7" s="49"/>
      <c r="J7" s="49"/>
    </row>
    <row r="8" spans="1:10" ht="37.5" customHeight="1">
      <c r="A8" s="408" t="s">
        <v>46</v>
      </c>
      <c r="B8" s="408"/>
      <c r="C8" s="408"/>
      <c r="D8" s="408"/>
      <c r="E8" s="408"/>
      <c r="F8" s="408"/>
      <c r="G8" s="408"/>
      <c r="H8" s="408"/>
      <c r="I8" s="408"/>
      <c r="J8" s="408"/>
    </row>
    <row r="9" spans="1:10">
      <c r="A9" s="44"/>
      <c r="B9" s="44"/>
      <c r="C9" s="44"/>
      <c r="D9" s="44"/>
      <c r="E9" s="53" t="s">
        <v>1</v>
      </c>
      <c r="F9" s="44"/>
      <c r="G9" s="44"/>
      <c r="H9" s="47"/>
      <c r="I9" s="54" t="s">
        <v>5</v>
      </c>
      <c r="J9" s="55" t="s">
        <v>6</v>
      </c>
    </row>
    <row r="10" spans="1:10">
      <c r="A10" s="409" t="s">
        <v>8</v>
      </c>
      <c r="B10" s="410" t="s">
        <v>9</v>
      </c>
      <c r="C10" s="410" t="s">
        <v>47</v>
      </c>
      <c r="D10" s="413" t="s">
        <v>48</v>
      </c>
      <c r="E10" s="413" t="s">
        <v>49</v>
      </c>
      <c r="F10" s="413" t="s">
        <v>50</v>
      </c>
      <c r="G10" s="413"/>
      <c r="H10" s="413"/>
      <c r="I10" s="413"/>
      <c r="J10" s="413"/>
    </row>
    <row r="11" spans="1:10" ht="39" customHeight="1">
      <c r="A11" s="409"/>
      <c r="B11" s="411"/>
      <c r="C11" s="411"/>
      <c r="D11" s="409"/>
      <c r="E11" s="413"/>
      <c r="F11" s="413" t="s">
        <v>51</v>
      </c>
      <c r="G11" s="413" t="s">
        <v>52</v>
      </c>
      <c r="H11" s="413"/>
      <c r="I11" s="413"/>
      <c r="J11" s="413" t="s">
        <v>53</v>
      </c>
    </row>
    <row r="12" spans="1:10" ht="12.75" customHeight="1">
      <c r="A12" s="409"/>
      <c r="B12" s="412"/>
      <c r="C12" s="412"/>
      <c r="D12" s="409"/>
      <c r="E12" s="413"/>
      <c r="F12" s="413"/>
      <c r="G12" s="56" t="s">
        <v>54</v>
      </c>
      <c r="H12" s="56" t="s">
        <v>55</v>
      </c>
      <c r="I12" s="56" t="s">
        <v>56</v>
      </c>
      <c r="J12" s="413"/>
    </row>
    <row r="13" spans="1:10">
      <c r="A13" s="57">
        <v>600</v>
      </c>
      <c r="B13" s="57">
        <v>60014</v>
      </c>
      <c r="C13" s="57"/>
      <c r="D13" s="58">
        <f>SUM(D14:D14)</f>
        <v>400000</v>
      </c>
      <c r="E13" s="58">
        <f>+F13+J13</f>
        <v>400000</v>
      </c>
      <c r="F13" s="58">
        <f>SUM(F15:F17)</f>
        <v>400000</v>
      </c>
      <c r="G13" s="58">
        <f>SUM(G15:G17)</f>
        <v>0</v>
      </c>
      <c r="H13" s="58">
        <f>SUM(H15:H17)</f>
        <v>0</v>
      </c>
      <c r="I13" s="58">
        <f>SUM(I15:I17)</f>
        <v>0</v>
      </c>
      <c r="J13" s="58">
        <f>SUM(J15:J17)</f>
        <v>0</v>
      </c>
    </row>
    <row r="14" spans="1:10" ht="21.75" customHeight="1">
      <c r="A14" s="59"/>
      <c r="B14" s="59"/>
      <c r="C14" s="59">
        <v>2320</v>
      </c>
      <c r="D14" s="60">
        <v>400000</v>
      </c>
      <c r="E14" s="60"/>
      <c r="F14" s="60"/>
      <c r="G14" s="60"/>
      <c r="H14" s="60"/>
      <c r="I14" s="60"/>
      <c r="J14" s="60"/>
    </row>
    <row r="15" spans="1:10" ht="15.75" customHeight="1">
      <c r="A15" s="59"/>
      <c r="B15" s="59"/>
      <c r="C15" s="59">
        <v>4210</v>
      </c>
      <c r="D15" s="60"/>
      <c r="E15" s="61">
        <f>+F15+J15</f>
        <v>8000</v>
      </c>
      <c r="F15" s="60">
        <v>8000</v>
      </c>
      <c r="G15" s="60"/>
      <c r="H15" s="60"/>
      <c r="I15" s="60"/>
      <c r="J15" s="60"/>
    </row>
    <row r="16" spans="1:10" ht="15.75" customHeight="1">
      <c r="A16" s="59"/>
      <c r="B16" s="59"/>
      <c r="C16" s="59">
        <v>4270</v>
      </c>
      <c r="D16" s="60"/>
      <c r="E16" s="61">
        <f>+F16+J16</f>
        <v>260000</v>
      </c>
      <c r="F16" s="60">
        <v>260000</v>
      </c>
      <c r="G16" s="60"/>
      <c r="H16" s="60"/>
      <c r="I16" s="60"/>
      <c r="J16" s="60"/>
    </row>
    <row r="17" spans="1:10" ht="15.75" customHeight="1">
      <c r="A17" s="62"/>
      <c r="B17" s="62"/>
      <c r="C17" s="62">
        <v>4300</v>
      </c>
      <c r="D17" s="63"/>
      <c r="E17" s="61">
        <f>+F17+J17</f>
        <v>132000</v>
      </c>
      <c r="F17" s="63">
        <v>132000</v>
      </c>
      <c r="G17" s="63"/>
      <c r="H17" s="63"/>
      <c r="I17" s="63"/>
      <c r="J17" s="63"/>
    </row>
    <row r="18" spans="1:10" ht="15.75" customHeight="1">
      <c r="A18" s="57">
        <v>921</v>
      </c>
      <c r="B18" s="57">
        <v>92105</v>
      </c>
      <c r="C18" s="57"/>
      <c r="D18" s="58">
        <f>SUM(D19:D19)</f>
        <v>12000</v>
      </c>
      <c r="E18" s="58">
        <f>SUM(E19:E20)</f>
        <v>12000</v>
      </c>
      <c r="F18" s="58">
        <f>SUM(F19:F20)</f>
        <v>12000</v>
      </c>
      <c r="G18" s="58">
        <f>SUM(G20:G22)</f>
        <v>0</v>
      </c>
      <c r="H18" s="58">
        <f>SUM(H20:H22)</f>
        <v>0</v>
      </c>
      <c r="I18" s="58">
        <f>SUM(I20:I22)</f>
        <v>0</v>
      </c>
      <c r="J18" s="58">
        <f>SUM(J20:J22)</f>
        <v>0</v>
      </c>
    </row>
    <row r="19" spans="1:10" ht="15.75" customHeight="1">
      <c r="A19" s="59"/>
      <c r="B19" s="59"/>
      <c r="C19" s="59">
        <v>2320</v>
      </c>
      <c r="D19" s="60">
        <v>12000</v>
      </c>
      <c r="E19" s="60"/>
      <c r="F19" s="60"/>
      <c r="G19" s="60"/>
      <c r="H19" s="60"/>
      <c r="I19" s="60"/>
      <c r="J19" s="60"/>
    </row>
    <row r="20" spans="1:10" ht="15.75" customHeight="1" thickBot="1">
      <c r="A20" s="59"/>
      <c r="B20" s="59"/>
      <c r="C20" s="59">
        <v>4300</v>
      </c>
      <c r="D20" s="60"/>
      <c r="E20" s="61">
        <f>+F20+J20</f>
        <v>12000</v>
      </c>
      <c r="F20" s="60">
        <v>12000</v>
      </c>
      <c r="G20" s="60"/>
      <c r="H20" s="60"/>
      <c r="I20" s="60"/>
      <c r="J20" s="60"/>
    </row>
    <row r="21" spans="1:10" ht="15.75" customHeight="1" thickBot="1">
      <c r="A21" s="64"/>
      <c r="B21" s="65" t="s">
        <v>57</v>
      </c>
      <c r="C21" s="66"/>
      <c r="D21" s="67">
        <f>+D13+D18</f>
        <v>412000</v>
      </c>
      <c r="E21" s="67">
        <f t="shared" ref="E21:F21" si="0">+E13+E18</f>
        <v>412000</v>
      </c>
      <c r="F21" s="67">
        <f t="shared" si="0"/>
        <v>412000</v>
      </c>
      <c r="G21" s="68">
        <f t="shared" ref="G21:J21" si="1">+G13</f>
        <v>0</v>
      </c>
      <c r="H21" s="69">
        <f t="shared" si="1"/>
        <v>0</v>
      </c>
      <c r="I21" s="68">
        <f t="shared" si="1"/>
        <v>0</v>
      </c>
      <c r="J21" s="68">
        <f t="shared" si="1"/>
        <v>0</v>
      </c>
    </row>
  </sheetData>
  <mergeCells count="10">
    <mergeCell ref="A8:J8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verticalDpi="4294967294" r:id="rId1"/>
  <headerFooter alignWithMargins="0"/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C1" workbookViewId="0">
      <selection activeCell="E4" sqref="E4"/>
    </sheetView>
  </sheetViews>
  <sheetFormatPr defaultRowHeight="12.75"/>
  <cols>
    <col min="1" max="1" width="5.28515625" style="2" customWidth="1"/>
    <col min="2" max="2" width="6.42578125" style="2" customWidth="1"/>
    <col min="3" max="3" width="8.140625" style="2" customWidth="1"/>
    <col min="4" max="4" width="5" style="2" customWidth="1"/>
    <col min="5" max="5" width="55.85546875" style="2" customWidth="1"/>
    <col min="6" max="6" width="14.85546875" style="2" customWidth="1"/>
    <col min="7" max="16384" width="9.140625" style="2"/>
  </cols>
  <sheetData>
    <row r="1" spans="1:6" ht="13.5" customHeight="1">
      <c r="A1" s="1"/>
      <c r="E1" s="3" t="s">
        <v>0</v>
      </c>
      <c r="F1" s="4" t="s">
        <v>1</v>
      </c>
    </row>
    <row r="2" spans="1:6" ht="13.5" customHeight="1">
      <c r="E2" s="5" t="s">
        <v>299</v>
      </c>
    </row>
    <row r="3" spans="1:6" ht="13.5" customHeight="1">
      <c r="A3" s="6" t="s">
        <v>1</v>
      </c>
      <c r="B3" s="7"/>
      <c r="C3" s="8"/>
      <c r="D3" s="8"/>
      <c r="E3" s="5" t="s">
        <v>2</v>
      </c>
    </row>
    <row r="4" spans="1:6" ht="13.5" customHeight="1">
      <c r="A4" s="9" t="s">
        <v>1</v>
      </c>
      <c r="B4" s="9"/>
      <c r="C4" s="8"/>
      <c r="D4" s="8"/>
      <c r="E4" s="5" t="s">
        <v>186</v>
      </c>
    </row>
    <row r="5" spans="1:6" ht="13.5" customHeight="1">
      <c r="A5" s="417" t="s">
        <v>1</v>
      </c>
      <c r="B5" s="417"/>
      <c r="C5" s="8"/>
      <c r="D5" s="8"/>
      <c r="E5" s="10" t="s">
        <v>3</v>
      </c>
    </row>
    <row r="6" spans="1:6" ht="1.5" customHeight="1">
      <c r="A6" s="8"/>
      <c r="B6" s="8"/>
      <c r="C6" s="8"/>
      <c r="D6" s="8"/>
      <c r="E6" s="11"/>
    </row>
    <row r="7" spans="1:6" ht="3.75" customHeight="1">
      <c r="A7" s="8"/>
      <c r="B7" s="8"/>
      <c r="C7" s="8"/>
      <c r="D7" s="8"/>
      <c r="E7" s="8"/>
    </row>
    <row r="8" spans="1:6" ht="40.5" customHeight="1">
      <c r="A8" s="418" t="s">
        <v>4</v>
      </c>
      <c r="B8" s="418"/>
      <c r="C8" s="418"/>
      <c r="D8" s="418"/>
      <c r="E8" s="418"/>
      <c r="F8" s="418"/>
    </row>
    <row r="9" spans="1:6" ht="12" customHeight="1">
      <c r="D9" s="1" t="s">
        <v>1</v>
      </c>
      <c r="E9" s="12" t="s">
        <v>5</v>
      </c>
      <c r="F9" s="13" t="s">
        <v>6</v>
      </c>
    </row>
    <row r="10" spans="1:6" ht="19.5" customHeight="1">
      <c r="A10" s="14" t="s">
        <v>7</v>
      </c>
      <c r="B10" s="14" t="s">
        <v>8</v>
      </c>
      <c r="C10" s="14" t="s">
        <v>9</v>
      </c>
      <c r="D10" s="14" t="s">
        <v>10</v>
      </c>
      <c r="E10" s="14" t="s">
        <v>11</v>
      </c>
      <c r="F10" s="15" t="s">
        <v>12</v>
      </c>
    </row>
    <row r="11" spans="1:6" ht="16.5" customHeight="1">
      <c r="A11" s="419" t="s">
        <v>13</v>
      </c>
      <c r="B11" s="420"/>
      <c r="C11" s="420"/>
      <c r="D11" s="420"/>
      <c r="E11" s="420"/>
      <c r="F11" s="421"/>
    </row>
    <row r="12" spans="1:6" s="21" customFormat="1" ht="39.75" customHeight="1">
      <c r="A12" s="16" t="s">
        <v>14</v>
      </c>
      <c r="B12" s="17" t="s">
        <v>15</v>
      </c>
      <c r="C12" s="17" t="s">
        <v>16</v>
      </c>
      <c r="D12" s="18">
        <v>6210</v>
      </c>
      <c r="E12" s="19" t="s">
        <v>17</v>
      </c>
      <c r="F12" s="20">
        <v>280000</v>
      </c>
    </row>
    <row r="13" spans="1:6" s="21" customFormat="1" ht="61.5" customHeight="1">
      <c r="A13" s="16" t="s">
        <v>18</v>
      </c>
      <c r="B13" s="17">
        <v>600</v>
      </c>
      <c r="C13" s="17">
        <v>60014</v>
      </c>
      <c r="D13" s="18">
        <v>6300</v>
      </c>
      <c r="E13" s="19" t="s">
        <v>19</v>
      </c>
      <c r="F13" s="20">
        <v>450000</v>
      </c>
    </row>
    <row r="14" spans="1:6" s="21" customFormat="1" ht="45" customHeight="1">
      <c r="A14" s="22" t="s">
        <v>20</v>
      </c>
      <c r="B14" s="193">
        <v>600</v>
      </c>
      <c r="C14" s="193">
        <v>60016</v>
      </c>
      <c r="D14" s="193">
        <v>6210</v>
      </c>
      <c r="E14" s="194" t="s">
        <v>21</v>
      </c>
      <c r="F14" s="23">
        <v>80000</v>
      </c>
    </row>
    <row r="15" spans="1:6" s="21" customFormat="1" ht="64.5" customHeight="1">
      <c r="A15" s="22" t="s">
        <v>22</v>
      </c>
      <c r="B15" s="17">
        <v>750</v>
      </c>
      <c r="C15" s="17">
        <v>75020</v>
      </c>
      <c r="D15" s="18">
        <v>2320</v>
      </c>
      <c r="E15" s="24" t="s">
        <v>23</v>
      </c>
      <c r="F15" s="23">
        <v>8328</v>
      </c>
    </row>
    <row r="16" spans="1:6" s="21" customFormat="1" ht="38.25" customHeight="1">
      <c r="A16" s="22" t="s">
        <v>24</v>
      </c>
      <c r="B16" s="18">
        <v>750</v>
      </c>
      <c r="C16" s="18">
        <v>75095</v>
      </c>
      <c r="D16" s="18">
        <v>2319</v>
      </c>
      <c r="E16" s="25" t="s">
        <v>25</v>
      </c>
      <c r="F16" s="23">
        <v>1746</v>
      </c>
    </row>
    <row r="17" spans="1:6" s="21" customFormat="1" ht="38.25" customHeight="1">
      <c r="A17" s="22" t="s">
        <v>26</v>
      </c>
      <c r="B17" s="18">
        <v>801</v>
      </c>
      <c r="C17" s="18">
        <v>80113</v>
      </c>
      <c r="D17" s="18">
        <v>6210</v>
      </c>
      <c r="E17" s="19" t="s">
        <v>27</v>
      </c>
      <c r="F17" s="23">
        <v>100000</v>
      </c>
    </row>
    <row r="18" spans="1:6" s="21" customFormat="1" ht="38.25" customHeight="1">
      <c r="A18" s="22" t="s">
        <v>28</v>
      </c>
      <c r="B18" s="18">
        <v>801</v>
      </c>
      <c r="C18" s="18">
        <v>80113</v>
      </c>
      <c r="D18" s="18">
        <v>6210</v>
      </c>
      <c r="E18" s="19" t="s">
        <v>27</v>
      </c>
      <c r="F18" s="23">
        <v>0</v>
      </c>
    </row>
    <row r="19" spans="1:6" s="21" customFormat="1" ht="25.5">
      <c r="A19" s="22" t="s">
        <v>29</v>
      </c>
      <c r="B19" s="18">
        <v>851</v>
      </c>
      <c r="C19" s="18">
        <v>85154</v>
      </c>
      <c r="D19" s="18">
        <v>2330</v>
      </c>
      <c r="E19" s="19" t="s">
        <v>30</v>
      </c>
      <c r="F19" s="23">
        <v>479</v>
      </c>
    </row>
    <row r="20" spans="1:6" s="21" customFormat="1" ht="25.5">
      <c r="A20" s="22" t="s">
        <v>31</v>
      </c>
      <c r="B20" s="18">
        <v>900</v>
      </c>
      <c r="C20" s="18">
        <v>90002</v>
      </c>
      <c r="D20" s="18">
        <v>2310</v>
      </c>
      <c r="E20" s="19" t="s">
        <v>32</v>
      </c>
      <c r="F20" s="23">
        <v>355000</v>
      </c>
    </row>
    <row r="21" spans="1:6" s="21" customFormat="1" ht="51">
      <c r="A21" s="22" t="s">
        <v>33</v>
      </c>
      <c r="B21" s="18">
        <v>900</v>
      </c>
      <c r="C21" s="18">
        <v>90002</v>
      </c>
      <c r="D21" s="18">
        <v>6210</v>
      </c>
      <c r="E21" s="19" t="s">
        <v>34</v>
      </c>
      <c r="F21" s="23">
        <v>30000</v>
      </c>
    </row>
    <row r="22" spans="1:6" s="21" customFormat="1" ht="27.75" customHeight="1">
      <c r="A22" s="22" t="s">
        <v>35</v>
      </c>
      <c r="B22" s="18">
        <v>900</v>
      </c>
      <c r="C22" s="18">
        <v>90095</v>
      </c>
      <c r="D22" s="18">
        <v>2310</v>
      </c>
      <c r="E22" s="19" t="s">
        <v>36</v>
      </c>
      <c r="F22" s="23">
        <v>35000</v>
      </c>
    </row>
    <row r="23" spans="1:6" s="21" customFormat="1" ht="13.5" customHeight="1">
      <c r="A23" s="422" t="s">
        <v>37</v>
      </c>
      <c r="B23" s="423"/>
      <c r="C23" s="423"/>
      <c r="D23" s="423"/>
      <c r="E23" s="424"/>
      <c r="F23" s="26">
        <f>SUM(F12:F22)</f>
        <v>1340553</v>
      </c>
    </row>
    <row r="24" spans="1:6" s="21" customFormat="1" ht="3" customHeight="1">
      <c r="A24" s="27"/>
      <c r="B24" s="28"/>
      <c r="C24" s="28"/>
      <c r="D24" s="28"/>
      <c r="E24" s="28"/>
      <c r="F24" s="26"/>
    </row>
    <row r="25" spans="1:6" s="21" customFormat="1" ht="20.25" customHeight="1">
      <c r="A25" s="425" t="s">
        <v>38</v>
      </c>
      <c r="B25" s="426"/>
      <c r="C25" s="426"/>
      <c r="D25" s="426"/>
      <c r="E25" s="426"/>
      <c r="F25" s="427"/>
    </row>
    <row r="26" spans="1:6" s="21" customFormat="1" ht="33" customHeight="1">
      <c r="A26" s="29" t="s">
        <v>14</v>
      </c>
      <c r="B26" s="30">
        <v>754</v>
      </c>
      <c r="C26" s="30">
        <v>75412</v>
      </c>
      <c r="D26" s="30">
        <v>6230</v>
      </c>
      <c r="E26" s="31" t="s">
        <v>39</v>
      </c>
      <c r="F26" s="32">
        <v>450000</v>
      </c>
    </row>
    <row r="27" spans="1:6" s="21" customFormat="1" ht="27.75" customHeight="1">
      <c r="A27" s="29" t="s">
        <v>18</v>
      </c>
      <c r="B27" s="30">
        <v>852</v>
      </c>
      <c r="C27" s="30">
        <v>85228</v>
      </c>
      <c r="D27" s="30">
        <v>2360</v>
      </c>
      <c r="E27" s="19" t="s">
        <v>40</v>
      </c>
      <c r="F27" s="32">
        <v>4000</v>
      </c>
    </row>
    <row r="28" spans="1:6" s="21" customFormat="1" ht="25.5">
      <c r="A28" s="29" t="s">
        <v>20</v>
      </c>
      <c r="B28" s="30">
        <v>852</v>
      </c>
      <c r="C28" s="30">
        <v>85228</v>
      </c>
      <c r="D28" s="30">
        <v>2820</v>
      </c>
      <c r="E28" s="19" t="s">
        <v>40</v>
      </c>
      <c r="F28" s="32">
        <v>7000</v>
      </c>
    </row>
    <row r="29" spans="1:6" s="21" customFormat="1" ht="18" customHeight="1">
      <c r="A29" s="29" t="s">
        <v>22</v>
      </c>
      <c r="B29" s="30">
        <v>921</v>
      </c>
      <c r="C29" s="30">
        <v>92105</v>
      </c>
      <c r="D29" s="30">
        <v>2820</v>
      </c>
      <c r="E29" s="33" t="s">
        <v>41</v>
      </c>
      <c r="F29" s="34">
        <v>15000</v>
      </c>
    </row>
    <row r="30" spans="1:6" s="21" customFormat="1" ht="18" customHeight="1">
      <c r="A30" s="29" t="s">
        <v>24</v>
      </c>
      <c r="B30" s="35">
        <v>926</v>
      </c>
      <c r="C30" s="35">
        <v>92605</v>
      </c>
      <c r="D30" s="35">
        <v>2360</v>
      </c>
      <c r="E30" s="33" t="s">
        <v>42</v>
      </c>
      <c r="F30" s="36">
        <v>82000</v>
      </c>
    </row>
    <row r="31" spans="1:6" s="21" customFormat="1" ht="17.25" customHeight="1">
      <c r="A31" s="29" t="s">
        <v>26</v>
      </c>
      <c r="B31" s="35">
        <v>926</v>
      </c>
      <c r="C31" s="35">
        <v>92605</v>
      </c>
      <c r="D31" s="35">
        <v>2820</v>
      </c>
      <c r="E31" s="33" t="s">
        <v>42</v>
      </c>
      <c r="F31" s="34">
        <v>76000</v>
      </c>
    </row>
    <row r="32" spans="1:6" s="21" customFormat="1" ht="37.5" customHeight="1">
      <c r="A32" s="37" t="s">
        <v>28</v>
      </c>
      <c r="B32" s="38">
        <v>900</v>
      </c>
      <c r="C32" s="38">
        <v>90001</v>
      </c>
      <c r="D32" s="39">
        <v>6230</v>
      </c>
      <c r="E32" s="40" t="s">
        <v>43</v>
      </c>
      <c r="F32" s="41">
        <v>24000</v>
      </c>
    </row>
    <row r="33" spans="1:6" ht="14.25" customHeight="1" thickBot="1">
      <c r="A33" s="428" t="s">
        <v>37</v>
      </c>
      <c r="B33" s="429"/>
      <c r="C33" s="429"/>
      <c r="D33" s="429"/>
      <c r="E33" s="430"/>
      <c r="F33" s="26">
        <f>SUM(F26:F32)</f>
        <v>658000</v>
      </c>
    </row>
    <row r="34" spans="1:6" ht="17.25" customHeight="1" thickBot="1">
      <c r="A34" s="414" t="s">
        <v>44</v>
      </c>
      <c r="B34" s="415"/>
      <c r="C34" s="415"/>
      <c r="D34" s="415"/>
      <c r="E34" s="416"/>
      <c r="F34" s="42">
        <f>+F23+F33</f>
        <v>1998553</v>
      </c>
    </row>
    <row r="35" spans="1:6">
      <c r="A35" s="43" t="s">
        <v>1</v>
      </c>
    </row>
  </sheetData>
  <mergeCells count="7">
    <mergeCell ref="A34:E34"/>
    <mergeCell ref="A5:B5"/>
    <mergeCell ref="A8:F8"/>
    <mergeCell ref="A11:F11"/>
    <mergeCell ref="A23:E23"/>
    <mergeCell ref="A25:F25"/>
    <mergeCell ref="A33:E33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horizontalDpi="4294967294" verticalDpi="4294967294" r:id="rId1"/>
  <headerFooter alignWithMargins="0"/>
  <rowBreaks count="1" manualBreakCount="1">
    <brk id="2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3"/>
  <sheetViews>
    <sheetView workbookViewId="0">
      <selection activeCell="P11" sqref="P11"/>
    </sheetView>
  </sheetViews>
  <sheetFormatPr defaultRowHeight="12.75"/>
  <cols>
    <col min="1" max="1" width="3.7109375" style="11" customWidth="1"/>
    <col min="2" max="2" width="18.7109375" style="11" customWidth="1"/>
    <col min="3" max="3" width="8" style="11" customWidth="1"/>
    <col min="4" max="4" width="8.85546875" style="11" customWidth="1"/>
    <col min="5" max="5" width="11.28515625" style="11" customWidth="1"/>
    <col min="6" max="6" width="11.5703125" style="11" customWidth="1"/>
    <col min="7" max="7" width="9.5703125" style="11" customWidth="1"/>
    <col min="8" max="8" width="9.140625" style="11" customWidth="1"/>
    <col min="9" max="9" width="9.5703125" style="11" customWidth="1"/>
    <col min="10" max="10" width="12.7109375" style="11" customWidth="1"/>
    <col min="11" max="11" width="6.7109375" style="11" customWidth="1"/>
    <col min="12" max="12" width="10.5703125" style="11" customWidth="1"/>
    <col min="13" max="13" width="9.85546875" style="11" customWidth="1"/>
    <col min="14" max="14" width="7.85546875" style="11" customWidth="1"/>
    <col min="15" max="15" width="30" style="11" customWidth="1"/>
    <col min="16" max="16" width="13.85546875" style="11" customWidth="1"/>
    <col min="17" max="17" width="9.140625" style="11"/>
    <col min="18" max="18" width="12.5703125" style="11" customWidth="1"/>
    <col min="19" max="19" width="15.28515625" style="11" customWidth="1"/>
    <col min="20" max="20" width="9.140625" style="11"/>
    <col min="21" max="21" width="11.85546875" style="11" customWidth="1"/>
    <col min="22" max="22" width="14.140625" style="11" customWidth="1"/>
    <col min="23" max="16384" width="9.140625" style="11"/>
  </cols>
  <sheetData>
    <row r="1" spans="1:21">
      <c r="G1" s="3" t="s">
        <v>272</v>
      </c>
      <c r="L1" s="3"/>
      <c r="U1" s="3" t="s">
        <v>1</v>
      </c>
    </row>
    <row r="2" spans="1:21">
      <c r="G2" s="5" t="s">
        <v>299</v>
      </c>
      <c r="L2" s="3"/>
      <c r="U2" s="311" t="s">
        <v>1</v>
      </c>
    </row>
    <row r="3" spans="1:21">
      <c r="G3" s="5" t="s">
        <v>2</v>
      </c>
      <c r="L3" s="3"/>
      <c r="U3" s="311" t="s">
        <v>1</v>
      </c>
    </row>
    <row r="4" spans="1:21">
      <c r="G4" s="5" t="s">
        <v>300</v>
      </c>
      <c r="L4" s="3"/>
      <c r="U4" s="312" t="s">
        <v>1</v>
      </c>
    </row>
    <row r="5" spans="1:21" ht="15">
      <c r="G5" s="10" t="s">
        <v>3</v>
      </c>
      <c r="L5" s="3"/>
      <c r="U5" s="311" t="s">
        <v>1</v>
      </c>
    </row>
    <row r="6" spans="1:21">
      <c r="K6" s="52" t="s">
        <v>1</v>
      </c>
      <c r="U6" s="52" t="s">
        <v>1</v>
      </c>
    </row>
    <row r="7" spans="1:21" ht="16.5">
      <c r="A7" s="448" t="s">
        <v>273</v>
      </c>
      <c r="B7" s="448"/>
      <c r="C7" s="448"/>
      <c r="D7" s="448"/>
      <c r="E7" s="448"/>
      <c r="F7" s="448"/>
      <c r="G7" s="448"/>
      <c r="H7" s="448"/>
      <c r="I7" s="448"/>
      <c r="J7" s="448"/>
      <c r="K7" s="448"/>
      <c r="L7" s="448"/>
    </row>
    <row r="8" spans="1:21" ht="16.5">
      <c r="A8" s="448" t="s">
        <v>274</v>
      </c>
      <c r="B8" s="448"/>
      <c r="C8" s="448"/>
      <c r="D8" s="448"/>
      <c r="E8" s="448"/>
      <c r="F8" s="448"/>
      <c r="G8" s="448"/>
      <c r="H8" s="448"/>
      <c r="I8" s="448"/>
      <c r="J8" s="448"/>
      <c r="K8" s="448"/>
      <c r="L8" s="448"/>
    </row>
    <row r="9" spans="1:21" ht="6" customHeight="1">
      <c r="A9" s="313"/>
      <c r="B9" s="313"/>
      <c r="C9" s="313"/>
      <c r="D9" s="313"/>
      <c r="E9" s="313"/>
      <c r="F9" s="313"/>
      <c r="G9" s="313"/>
      <c r="H9" s="313"/>
      <c r="I9" s="313"/>
      <c r="J9" s="313"/>
      <c r="K9" s="313"/>
      <c r="L9" s="313"/>
    </row>
    <row r="10" spans="1:21">
      <c r="A10" s="44"/>
      <c r="B10" s="44"/>
      <c r="C10" s="44"/>
      <c r="D10" s="44"/>
      <c r="E10" s="44"/>
      <c r="F10" s="53" t="s">
        <v>1</v>
      </c>
      <c r="G10" s="44"/>
      <c r="H10" s="44"/>
      <c r="I10" s="44"/>
      <c r="J10" s="44"/>
      <c r="K10" s="44" t="s">
        <v>5</v>
      </c>
      <c r="L10" s="47"/>
    </row>
    <row r="11" spans="1:21" ht="12.75" customHeight="1">
      <c r="A11" s="449" t="s">
        <v>7</v>
      </c>
      <c r="B11" s="449" t="s">
        <v>275</v>
      </c>
      <c r="C11" s="440" t="s">
        <v>276</v>
      </c>
      <c r="D11" s="450" t="s">
        <v>190</v>
      </c>
      <c r="E11" s="440" t="s">
        <v>277</v>
      </c>
      <c r="F11" s="453" t="s">
        <v>278</v>
      </c>
      <c r="G11" s="454"/>
      <c r="H11" s="454"/>
      <c r="I11" s="455"/>
      <c r="J11" s="453" t="s">
        <v>279</v>
      </c>
      <c r="K11" s="454"/>
      <c r="L11" s="456"/>
      <c r="M11" s="440" t="s">
        <v>280</v>
      </c>
      <c r="N11" s="440" t="s">
        <v>281</v>
      </c>
    </row>
    <row r="12" spans="1:21" ht="12.75" customHeight="1">
      <c r="A12" s="449"/>
      <c r="B12" s="449"/>
      <c r="C12" s="441"/>
      <c r="D12" s="451"/>
      <c r="E12" s="441"/>
      <c r="F12" s="443" t="s">
        <v>282</v>
      </c>
      <c r="G12" s="444" t="s">
        <v>52</v>
      </c>
      <c r="H12" s="445"/>
      <c r="I12" s="446"/>
      <c r="J12" s="443" t="s">
        <v>282</v>
      </c>
      <c r="K12" s="444" t="s">
        <v>52</v>
      </c>
      <c r="L12" s="446"/>
      <c r="M12" s="441"/>
      <c r="N12" s="441"/>
    </row>
    <row r="13" spans="1:21" ht="12.75" customHeight="1">
      <c r="A13" s="449"/>
      <c r="B13" s="449"/>
      <c r="C13" s="441"/>
      <c r="D13" s="451"/>
      <c r="E13" s="441"/>
      <c r="F13" s="443"/>
      <c r="G13" s="440" t="s">
        <v>283</v>
      </c>
      <c r="H13" s="444" t="s">
        <v>52</v>
      </c>
      <c r="I13" s="446"/>
      <c r="J13" s="443"/>
      <c r="K13" s="440" t="s">
        <v>284</v>
      </c>
      <c r="L13" s="440" t="s">
        <v>285</v>
      </c>
      <c r="M13" s="441"/>
      <c r="N13" s="441"/>
    </row>
    <row r="14" spans="1:21" ht="48.75" customHeight="1">
      <c r="A14" s="449"/>
      <c r="B14" s="449"/>
      <c r="C14" s="442"/>
      <c r="D14" s="452"/>
      <c r="E14" s="442"/>
      <c r="F14" s="443"/>
      <c r="G14" s="442"/>
      <c r="H14" s="343" t="s">
        <v>286</v>
      </c>
      <c r="I14" s="343" t="s">
        <v>285</v>
      </c>
      <c r="J14" s="443"/>
      <c r="K14" s="442"/>
      <c r="L14" s="447"/>
      <c r="M14" s="442"/>
      <c r="N14" s="442"/>
    </row>
    <row r="15" spans="1:21">
      <c r="A15" s="344" t="s">
        <v>287</v>
      </c>
      <c r="B15" s="314" t="s">
        <v>288</v>
      </c>
      <c r="C15" s="314"/>
      <c r="D15" s="314"/>
      <c r="E15" s="341">
        <f t="shared" ref="E15:J15" si="0">SUM(E17)</f>
        <v>77850</v>
      </c>
      <c r="F15" s="324">
        <f t="shared" si="0"/>
        <v>4510800</v>
      </c>
      <c r="G15" s="324">
        <f t="shared" si="0"/>
        <v>618000</v>
      </c>
      <c r="H15" s="324">
        <f t="shared" si="0"/>
        <v>128000</v>
      </c>
      <c r="I15" s="324">
        <f t="shared" si="0"/>
        <v>490000</v>
      </c>
      <c r="J15" s="341">
        <f t="shared" si="0"/>
        <v>4488650</v>
      </c>
      <c r="K15" s="341"/>
      <c r="L15" s="324">
        <f>SUM(L17)</f>
        <v>546000</v>
      </c>
      <c r="M15" s="324">
        <f>SUM(M17)</f>
        <v>100000</v>
      </c>
      <c r="N15" s="324">
        <f>SUM(N17)</f>
        <v>9481</v>
      </c>
    </row>
    <row r="16" spans="1:21">
      <c r="A16" s="345"/>
      <c r="B16" s="315" t="s">
        <v>50</v>
      </c>
      <c r="C16" s="315"/>
      <c r="D16" s="315"/>
      <c r="E16" s="332"/>
      <c r="F16" s="325"/>
      <c r="G16" s="325"/>
      <c r="H16" s="325"/>
      <c r="I16" s="325"/>
      <c r="J16" s="332"/>
      <c r="K16" s="332"/>
      <c r="L16" s="325"/>
      <c r="M16" s="325"/>
      <c r="N16" s="325"/>
    </row>
    <row r="17" spans="1:14" ht="33.75">
      <c r="A17" s="346"/>
      <c r="B17" s="362" t="s">
        <v>289</v>
      </c>
      <c r="C17" s="316">
        <v>900</v>
      </c>
      <c r="D17" s="316">
        <v>90017</v>
      </c>
      <c r="E17" s="334">
        <v>77850</v>
      </c>
      <c r="F17" s="326">
        <v>4510800</v>
      </c>
      <c r="G17" s="326">
        <v>618000</v>
      </c>
      <c r="H17" s="326">
        <v>128000</v>
      </c>
      <c r="I17" s="326">
        <v>490000</v>
      </c>
      <c r="J17" s="334">
        <v>4488650</v>
      </c>
      <c r="K17" s="334"/>
      <c r="L17" s="326">
        <v>546000</v>
      </c>
      <c r="M17" s="326">
        <f>+E17+F17-J17</f>
        <v>100000</v>
      </c>
      <c r="N17" s="326">
        <v>9481</v>
      </c>
    </row>
    <row r="18" spans="1:14" ht="33.75">
      <c r="A18" s="433" t="s">
        <v>290</v>
      </c>
      <c r="B18" s="347" t="s">
        <v>291</v>
      </c>
      <c r="C18" s="317"/>
      <c r="D18" s="317"/>
      <c r="E18" s="327">
        <f>SUM(E20:E31)</f>
        <v>355.33</v>
      </c>
      <c r="F18" s="328">
        <f>SUM(F20:F31)</f>
        <v>461000</v>
      </c>
      <c r="G18" s="328">
        <f>SUM(G20:G30)</f>
        <v>0</v>
      </c>
      <c r="H18" s="350" t="s">
        <v>266</v>
      </c>
      <c r="I18" s="350" t="s">
        <v>266</v>
      </c>
      <c r="J18" s="327">
        <f>SUM(J20:J31)</f>
        <v>461355.32999999996</v>
      </c>
      <c r="K18" s="329"/>
      <c r="L18" s="355"/>
      <c r="M18" s="328">
        <f>SUM(M20:M31)</f>
        <v>0</v>
      </c>
      <c r="N18" s="356"/>
    </row>
    <row r="19" spans="1:14">
      <c r="A19" s="434"/>
      <c r="B19" s="315" t="s">
        <v>50</v>
      </c>
      <c r="C19" s="318"/>
      <c r="D19" s="318"/>
      <c r="E19" s="330"/>
      <c r="F19" s="351"/>
      <c r="G19" s="352"/>
      <c r="H19" s="352"/>
      <c r="I19" s="352"/>
      <c r="J19" s="331"/>
      <c r="K19" s="332"/>
      <c r="L19" s="357"/>
      <c r="M19" s="358"/>
      <c r="N19" s="358"/>
    </row>
    <row r="20" spans="1:14">
      <c r="A20" s="434"/>
      <c r="B20" s="436" t="s">
        <v>292</v>
      </c>
      <c r="C20" s="319">
        <v>801</v>
      </c>
      <c r="D20" s="319">
        <v>80101</v>
      </c>
      <c r="E20" s="333"/>
      <c r="F20" s="351">
        <v>18000</v>
      </c>
      <c r="G20" s="352"/>
      <c r="H20" s="352" t="s">
        <v>266</v>
      </c>
      <c r="I20" s="352" t="s">
        <v>266</v>
      </c>
      <c r="J20" s="331">
        <v>18178.63</v>
      </c>
      <c r="K20" s="332"/>
      <c r="L20" s="357"/>
      <c r="M20" s="326">
        <v>0</v>
      </c>
      <c r="N20" s="359"/>
    </row>
    <row r="21" spans="1:14">
      <c r="A21" s="434"/>
      <c r="B21" s="437"/>
      <c r="C21" s="319">
        <v>801</v>
      </c>
      <c r="D21" s="319">
        <v>80148</v>
      </c>
      <c r="E21" s="333">
        <v>178.63</v>
      </c>
      <c r="F21" s="351">
        <v>97000</v>
      </c>
      <c r="G21" s="352"/>
      <c r="H21" s="352" t="s">
        <v>266</v>
      </c>
      <c r="I21" s="352" t="s">
        <v>266</v>
      </c>
      <c r="J21" s="331">
        <v>97000</v>
      </c>
      <c r="K21" s="332"/>
      <c r="L21" s="357"/>
      <c r="M21" s="326">
        <v>0</v>
      </c>
      <c r="N21" s="359"/>
    </row>
    <row r="22" spans="1:14">
      <c r="A22" s="434"/>
      <c r="B22" s="436" t="s">
        <v>293</v>
      </c>
      <c r="C22" s="319">
        <v>801</v>
      </c>
      <c r="D22" s="319">
        <v>80101</v>
      </c>
      <c r="E22" s="333"/>
      <c r="F22" s="351">
        <v>35000</v>
      </c>
      <c r="G22" s="352"/>
      <c r="H22" s="352" t="s">
        <v>266</v>
      </c>
      <c r="I22" s="352" t="s">
        <v>266</v>
      </c>
      <c r="J22" s="331">
        <v>35025.75</v>
      </c>
      <c r="K22" s="332"/>
      <c r="L22" s="357"/>
      <c r="M22" s="326">
        <v>0</v>
      </c>
      <c r="N22" s="359"/>
    </row>
    <row r="23" spans="1:14" ht="15" customHeight="1">
      <c r="A23" s="434"/>
      <c r="B23" s="437"/>
      <c r="C23" s="319">
        <v>801</v>
      </c>
      <c r="D23" s="319">
        <v>80148</v>
      </c>
      <c r="E23" s="333">
        <v>25.75</v>
      </c>
      <c r="F23" s="351">
        <v>70000</v>
      </c>
      <c r="G23" s="352"/>
      <c r="H23" s="352" t="s">
        <v>266</v>
      </c>
      <c r="I23" s="352" t="s">
        <v>266</v>
      </c>
      <c r="J23" s="331">
        <v>70000</v>
      </c>
      <c r="K23" s="332"/>
      <c r="L23" s="357"/>
      <c r="M23" s="326">
        <v>0</v>
      </c>
      <c r="N23" s="359"/>
    </row>
    <row r="24" spans="1:14">
      <c r="A24" s="434"/>
      <c r="B24" s="436" t="s">
        <v>294</v>
      </c>
      <c r="C24" s="319">
        <v>801</v>
      </c>
      <c r="D24" s="319">
        <v>80101</v>
      </c>
      <c r="E24" s="333"/>
      <c r="F24" s="351">
        <v>42000</v>
      </c>
      <c r="G24" s="352"/>
      <c r="H24" s="352" t="s">
        <v>266</v>
      </c>
      <c r="I24" s="352" t="s">
        <v>266</v>
      </c>
      <c r="J24" s="331">
        <v>42052.6</v>
      </c>
      <c r="K24" s="332"/>
      <c r="L24" s="357"/>
      <c r="M24" s="326">
        <v>0</v>
      </c>
      <c r="N24" s="359"/>
    </row>
    <row r="25" spans="1:14">
      <c r="A25" s="434"/>
      <c r="B25" s="437"/>
      <c r="C25" s="319">
        <v>801</v>
      </c>
      <c r="D25" s="319">
        <v>80148</v>
      </c>
      <c r="E25" s="333">
        <v>52.6</v>
      </c>
      <c r="F25" s="351">
        <v>93000</v>
      </c>
      <c r="G25" s="352"/>
      <c r="H25" s="352" t="s">
        <v>266</v>
      </c>
      <c r="I25" s="352" t="s">
        <v>266</v>
      </c>
      <c r="J25" s="331">
        <v>93000</v>
      </c>
      <c r="K25" s="332"/>
      <c r="L25" s="357"/>
      <c r="M25" s="326">
        <v>0</v>
      </c>
      <c r="N25" s="359"/>
    </row>
    <row r="26" spans="1:14">
      <c r="A26" s="434"/>
      <c r="B26" s="436" t="s">
        <v>295</v>
      </c>
      <c r="C26" s="319">
        <v>801</v>
      </c>
      <c r="D26" s="319">
        <v>80101</v>
      </c>
      <c r="E26" s="333"/>
      <c r="F26" s="351">
        <v>10000</v>
      </c>
      <c r="G26" s="352"/>
      <c r="H26" s="352" t="s">
        <v>266</v>
      </c>
      <c r="I26" s="352" t="s">
        <v>266</v>
      </c>
      <c r="J26" s="331">
        <v>10030.52</v>
      </c>
      <c r="K26" s="332"/>
      <c r="L26" s="357"/>
      <c r="M26" s="326">
        <v>0</v>
      </c>
      <c r="N26" s="359"/>
    </row>
    <row r="27" spans="1:14">
      <c r="A27" s="434"/>
      <c r="B27" s="437"/>
      <c r="C27" s="319">
        <v>801</v>
      </c>
      <c r="D27" s="319">
        <v>80148</v>
      </c>
      <c r="E27" s="333">
        <v>30.52</v>
      </c>
      <c r="F27" s="351">
        <v>40000</v>
      </c>
      <c r="G27" s="352"/>
      <c r="H27" s="352" t="s">
        <v>266</v>
      </c>
      <c r="I27" s="352" t="s">
        <v>266</v>
      </c>
      <c r="J27" s="331">
        <v>40000</v>
      </c>
      <c r="K27" s="332"/>
      <c r="L27" s="357"/>
      <c r="M27" s="326">
        <v>0</v>
      </c>
      <c r="N27" s="359"/>
    </row>
    <row r="28" spans="1:14">
      <c r="A28" s="434"/>
      <c r="B28" s="436" t="s">
        <v>296</v>
      </c>
      <c r="C28" s="319">
        <v>801</v>
      </c>
      <c r="D28" s="319">
        <v>80101</v>
      </c>
      <c r="E28" s="333"/>
      <c r="F28" s="351">
        <v>8000</v>
      </c>
      <c r="G28" s="352"/>
      <c r="H28" s="352" t="s">
        <v>266</v>
      </c>
      <c r="I28" s="352" t="s">
        <v>266</v>
      </c>
      <c r="J28" s="331">
        <v>8055.16</v>
      </c>
      <c r="K28" s="332"/>
      <c r="L28" s="357"/>
      <c r="M28" s="326">
        <v>0</v>
      </c>
      <c r="N28" s="359"/>
    </row>
    <row r="29" spans="1:14">
      <c r="A29" s="434"/>
      <c r="B29" s="437"/>
      <c r="C29" s="319">
        <v>801</v>
      </c>
      <c r="D29" s="319">
        <v>80148</v>
      </c>
      <c r="E29" s="335">
        <v>55.16</v>
      </c>
      <c r="F29" s="353">
        <v>28000</v>
      </c>
      <c r="G29" s="354"/>
      <c r="H29" s="352" t="s">
        <v>266</v>
      </c>
      <c r="I29" s="352" t="s">
        <v>266</v>
      </c>
      <c r="J29" s="336">
        <v>28000</v>
      </c>
      <c r="K29" s="337"/>
      <c r="L29" s="360"/>
      <c r="M29" s="326">
        <v>0</v>
      </c>
      <c r="N29" s="361"/>
    </row>
    <row r="30" spans="1:14">
      <c r="A30" s="434"/>
      <c r="B30" s="438" t="s">
        <v>297</v>
      </c>
      <c r="C30" s="320">
        <v>801</v>
      </c>
      <c r="D30" s="320">
        <v>80101</v>
      </c>
      <c r="E30" s="335" t="s">
        <v>1</v>
      </c>
      <c r="F30" s="353">
        <v>4000</v>
      </c>
      <c r="G30" s="354"/>
      <c r="H30" s="352" t="s">
        <v>266</v>
      </c>
      <c r="I30" s="352" t="s">
        <v>266</v>
      </c>
      <c r="J30" s="336">
        <v>4012.67</v>
      </c>
      <c r="K30" s="337"/>
      <c r="L30" s="360"/>
      <c r="M30" s="326">
        <v>0</v>
      </c>
      <c r="N30" s="361"/>
    </row>
    <row r="31" spans="1:14" ht="13.5" thickBot="1">
      <c r="A31" s="435"/>
      <c r="B31" s="439"/>
      <c r="C31" s="320">
        <v>801</v>
      </c>
      <c r="D31" s="320">
        <v>80148</v>
      </c>
      <c r="E31" s="335">
        <v>12.67</v>
      </c>
      <c r="F31" s="353">
        <v>16000</v>
      </c>
      <c r="G31" s="354"/>
      <c r="H31" s="352" t="s">
        <v>266</v>
      </c>
      <c r="I31" s="352" t="s">
        <v>266</v>
      </c>
      <c r="J31" s="336">
        <v>16000</v>
      </c>
      <c r="K31" s="337"/>
      <c r="L31" s="360"/>
      <c r="M31" s="326">
        <v>0</v>
      </c>
      <c r="N31" s="361"/>
    </row>
    <row r="32" spans="1:14" ht="13.5" thickBot="1">
      <c r="A32" s="431" t="s">
        <v>57</v>
      </c>
      <c r="B32" s="432"/>
      <c r="C32" s="348"/>
      <c r="D32" s="349"/>
      <c r="E32" s="321">
        <f>+E15+E18</f>
        <v>78205.33</v>
      </c>
      <c r="F32" s="338">
        <f>+F15+F18</f>
        <v>4971800</v>
      </c>
      <c r="G32" s="339">
        <f>+G15+G18</f>
        <v>618000</v>
      </c>
      <c r="H32" s="338">
        <f>+H15</f>
        <v>128000</v>
      </c>
      <c r="I32" s="339">
        <f>+I15</f>
        <v>490000</v>
      </c>
      <c r="J32" s="322">
        <f>+J15+J18</f>
        <v>4950005.33</v>
      </c>
      <c r="K32" s="323"/>
      <c r="L32" s="340">
        <f>+L15+L18</f>
        <v>546000</v>
      </c>
      <c r="M32" s="340">
        <f>+M15+M18</f>
        <v>100000</v>
      </c>
      <c r="N32" s="340">
        <f>+N15+N18</f>
        <v>9481</v>
      </c>
    </row>
    <row r="33" spans="5:14">
      <c r="E33" s="342"/>
      <c r="F33" s="342"/>
      <c r="G33" s="342"/>
      <c r="H33" s="342"/>
      <c r="I33" s="342"/>
      <c r="J33" s="342"/>
      <c r="K33" s="342"/>
      <c r="L33" s="342"/>
      <c r="M33" s="342"/>
      <c r="N33" s="342"/>
    </row>
  </sheetData>
  <mergeCells count="27">
    <mergeCell ref="A7:L7"/>
    <mergeCell ref="A8:L8"/>
    <mergeCell ref="A11:A14"/>
    <mergeCell ref="B11:B14"/>
    <mergeCell ref="C11:C14"/>
    <mergeCell ref="D11:D14"/>
    <mergeCell ref="E11:E14"/>
    <mergeCell ref="F11:I11"/>
    <mergeCell ref="J11:L11"/>
    <mergeCell ref="M11:M14"/>
    <mergeCell ref="N11:N14"/>
    <mergeCell ref="F12:F14"/>
    <mergeCell ref="G12:I12"/>
    <mergeCell ref="J12:J14"/>
    <mergeCell ref="K12:L12"/>
    <mergeCell ref="G13:G14"/>
    <mergeCell ref="H13:I13"/>
    <mergeCell ref="K13:K14"/>
    <mergeCell ref="L13:L14"/>
    <mergeCell ref="A32:B32"/>
    <mergeCell ref="A18:A31"/>
    <mergeCell ref="B20:B21"/>
    <mergeCell ref="B22:B23"/>
    <mergeCell ref="B24:B25"/>
    <mergeCell ref="B26:B27"/>
    <mergeCell ref="B28:B29"/>
    <mergeCell ref="B30:B31"/>
  </mergeCells>
  <printOptions horizontalCentered="1"/>
  <pageMargins left="0.51181102362204722" right="0.51181102362204722" top="0.9055118110236221" bottom="0.62992125984251968" header="0.51181102362204722" footer="0.51181102362204722"/>
  <pageSetup paperSize="9" fitToHeight="0" orientation="landscape" horizontalDpi="4294967294" vertic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9"/>
  <sheetViews>
    <sheetView tabSelected="1" workbookViewId="0">
      <selection activeCell="H10" sqref="H10"/>
    </sheetView>
  </sheetViews>
  <sheetFormatPr defaultRowHeight="14.25"/>
  <cols>
    <col min="1" max="1" width="28.5703125" style="70" customWidth="1"/>
    <col min="2" max="2" width="39.85546875" style="70" customWidth="1"/>
    <col min="3" max="3" width="16.140625" style="70" customWidth="1"/>
    <col min="4" max="4" width="9.5703125" style="70" customWidth="1"/>
    <col min="5" max="5" width="7.28515625" style="70" customWidth="1"/>
    <col min="6" max="6" width="9.140625" style="70"/>
    <col min="7" max="8" width="13.85546875" style="70" bestFit="1" customWidth="1"/>
    <col min="9" max="256" width="9.140625" style="70"/>
    <col min="257" max="257" width="28.5703125" style="70" customWidth="1"/>
    <col min="258" max="258" width="39.85546875" style="70" customWidth="1"/>
    <col min="259" max="259" width="16.140625" style="70" customWidth="1"/>
    <col min="260" max="260" width="9.5703125" style="70" customWidth="1"/>
    <col min="261" max="261" width="7.28515625" style="70" customWidth="1"/>
    <col min="262" max="512" width="9.140625" style="70"/>
    <col min="513" max="513" width="28.5703125" style="70" customWidth="1"/>
    <col min="514" max="514" width="39.85546875" style="70" customWidth="1"/>
    <col min="515" max="515" width="16.140625" style="70" customWidth="1"/>
    <col min="516" max="516" width="9.5703125" style="70" customWidth="1"/>
    <col min="517" max="517" width="7.28515625" style="70" customWidth="1"/>
    <col min="518" max="768" width="9.140625" style="70"/>
    <col min="769" max="769" width="28.5703125" style="70" customWidth="1"/>
    <col min="770" max="770" width="39.85546875" style="70" customWidth="1"/>
    <col min="771" max="771" width="16.140625" style="70" customWidth="1"/>
    <col min="772" max="772" width="9.5703125" style="70" customWidth="1"/>
    <col min="773" max="773" width="7.28515625" style="70" customWidth="1"/>
    <col min="774" max="1024" width="9.140625" style="70"/>
    <col min="1025" max="1025" width="28.5703125" style="70" customWidth="1"/>
    <col min="1026" max="1026" width="39.85546875" style="70" customWidth="1"/>
    <col min="1027" max="1027" width="16.140625" style="70" customWidth="1"/>
    <col min="1028" max="1028" width="9.5703125" style="70" customWidth="1"/>
    <col min="1029" max="1029" width="7.28515625" style="70" customWidth="1"/>
    <col min="1030" max="1280" width="9.140625" style="70"/>
    <col min="1281" max="1281" width="28.5703125" style="70" customWidth="1"/>
    <col min="1282" max="1282" width="39.85546875" style="70" customWidth="1"/>
    <col min="1283" max="1283" width="16.140625" style="70" customWidth="1"/>
    <col min="1284" max="1284" width="9.5703125" style="70" customWidth="1"/>
    <col min="1285" max="1285" width="7.28515625" style="70" customWidth="1"/>
    <col min="1286" max="1536" width="9.140625" style="70"/>
    <col min="1537" max="1537" width="28.5703125" style="70" customWidth="1"/>
    <col min="1538" max="1538" width="39.85546875" style="70" customWidth="1"/>
    <col min="1539" max="1539" width="16.140625" style="70" customWidth="1"/>
    <col min="1540" max="1540" width="9.5703125" style="70" customWidth="1"/>
    <col min="1541" max="1541" width="7.28515625" style="70" customWidth="1"/>
    <col min="1542" max="1792" width="9.140625" style="70"/>
    <col min="1793" max="1793" width="28.5703125" style="70" customWidth="1"/>
    <col min="1794" max="1794" width="39.85546875" style="70" customWidth="1"/>
    <col min="1795" max="1795" width="16.140625" style="70" customWidth="1"/>
    <col min="1796" max="1796" width="9.5703125" style="70" customWidth="1"/>
    <col min="1797" max="1797" width="7.28515625" style="70" customWidth="1"/>
    <col min="1798" max="2048" width="9.140625" style="70"/>
    <col min="2049" max="2049" width="28.5703125" style="70" customWidth="1"/>
    <col min="2050" max="2050" width="39.85546875" style="70" customWidth="1"/>
    <col min="2051" max="2051" width="16.140625" style="70" customWidth="1"/>
    <col min="2052" max="2052" width="9.5703125" style="70" customWidth="1"/>
    <col min="2053" max="2053" width="7.28515625" style="70" customWidth="1"/>
    <col min="2054" max="2304" width="9.140625" style="70"/>
    <col min="2305" max="2305" width="28.5703125" style="70" customWidth="1"/>
    <col min="2306" max="2306" width="39.85546875" style="70" customWidth="1"/>
    <col min="2307" max="2307" width="16.140625" style="70" customWidth="1"/>
    <col min="2308" max="2308" width="9.5703125" style="70" customWidth="1"/>
    <col min="2309" max="2309" width="7.28515625" style="70" customWidth="1"/>
    <col min="2310" max="2560" width="9.140625" style="70"/>
    <col min="2561" max="2561" width="28.5703125" style="70" customWidth="1"/>
    <col min="2562" max="2562" width="39.85546875" style="70" customWidth="1"/>
    <col min="2563" max="2563" width="16.140625" style="70" customWidth="1"/>
    <col min="2564" max="2564" width="9.5703125" style="70" customWidth="1"/>
    <col min="2565" max="2565" width="7.28515625" style="70" customWidth="1"/>
    <col min="2566" max="2816" width="9.140625" style="70"/>
    <col min="2817" max="2817" width="28.5703125" style="70" customWidth="1"/>
    <col min="2818" max="2818" width="39.85546875" style="70" customWidth="1"/>
    <col min="2819" max="2819" width="16.140625" style="70" customWidth="1"/>
    <col min="2820" max="2820" width="9.5703125" style="70" customWidth="1"/>
    <col min="2821" max="2821" width="7.28515625" style="70" customWidth="1"/>
    <col min="2822" max="3072" width="9.140625" style="70"/>
    <col min="3073" max="3073" width="28.5703125" style="70" customWidth="1"/>
    <col min="3074" max="3074" width="39.85546875" style="70" customWidth="1"/>
    <col min="3075" max="3075" width="16.140625" style="70" customWidth="1"/>
    <col min="3076" max="3076" width="9.5703125" style="70" customWidth="1"/>
    <col min="3077" max="3077" width="7.28515625" style="70" customWidth="1"/>
    <col min="3078" max="3328" width="9.140625" style="70"/>
    <col min="3329" max="3329" width="28.5703125" style="70" customWidth="1"/>
    <col min="3330" max="3330" width="39.85546875" style="70" customWidth="1"/>
    <col min="3331" max="3331" width="16.140625" style="70" customWidth="1"/>
    <col min="3332" max="3332" width="9.5703125" style="70" customWidth="1"/>
    <col min="3333" max="3333" width="7.28515625" style="70" customWidth="1"/>
    <col min="3334" max="3584" width="9.140625" style="70"/>
    <col min="3585" max="3585" width="28.5703125" style="70" customWidth="1"/>
    <col min="3586" max="3586" width="39.85546875" style="70" customWidth="1"/>
    <col min="3587" max="3587" width="16.140625" style="70" customWidth="1"/>
    <col min="3588" max="3588" width="9.5703125" style="70" customWidth="1"/>
    <col min="3589" max="3589" width="7.28515625" style="70" customWidth="1"/>
    <col min="3590" max="3840" width="9.140625" style="70"/>
    <col min="3841" max="3841" width="28.5703125" style="70" customWidth="1"/>
    <col min="3842" max="3842" width="39.85546875" style="70" customWidth="1"/>
    <col min="3843" max="3843" width="16.140625" style="70" customWidth="1"/>
    <col min="3844" max="3844" width="9.5703125" style="70" customWidth="1"/>
    <col min="3845" max="3845" width="7.28515625" style="70" customWidth="1"/>
    <col min="3846" max="4096" width="9.140625" style="70"/>
    <col min="4097" max="4097" width="28.5703125" style="70" customWidth="1"/>
    <col min="4098" max="4098" width="39.85546875" style="70" customWidth="1"/>
    <col min="4099" max="4099" width="16.140625" style="70" customWidth="1"/>
    <col min="4100" max="4100" width="9.5703125" style="70" customWidth="1"/>
    <col min="4101" max="4101" width="7.28515625" style="70" customWidth="1"/>
    <col min="4102" max="4352" width="9.140625" style="70"/>
    <col min="4353" max="4353" width="28.5703125" style="70" customWidth="1"/>
    <col min="4354" max="4354" width="39.85546875" style="70" customWidth="1"/>
    <col min="4355" max="4355" width="16.140625" style="70" customWidth="1"/>
    <col min="4356" max="4356" width="9.5703125" style="70" customWidth="1"/>
    <col min="4357" max="4357" width="7.28515625" style="70" customWidth="1"/>
    <col min="4358" max="4608" width="9.140625" style="70"/>
    <col min="4609" max="4609" width="28.5703125" style="70" customWidth="1"/>
    <col min="4610" max="4610" width="39.85546875" style="70" customWidth="1"/>
    <col min="4611" max="4611" width="16.140625" style="70" customWidth="1"/>
    <col min="4612" max="4612" width="9.5703125" style="70" customWidth="1"/>
    <col min="4613" max="4613" width="7.28515625" style="70" customWidth="1"/>
    <col min="4614" max="4864" width="9.140625" style="70"/>
    <col min="4865" max="4865" width="28.5703125" style="70" customWidth="1"/>
    <col min="4866" max="4866" width="39.85546875" style="70" customWidth="1"/>
    <col min="4867" max="4867" width="16.140625" style="70" customWidth="1"/>
    <col min="4868" max="4868" width="9.5703125" style="70" customWidth="1"/>
    <col min="4869" max="4869" width="7.28515625" style="70" customWidth="1"/>
    <col min="4870" max="5120" width="9.140625" style="70"/>
    <col min="5121" max="5121" width="28.5703125" style="70" customWidth="1"/>
    <col min="5122" max="5122" width="39.85546875" style="70" customWidth="1"/>
    <col min="5123" max="5123" width="16.140625" style="70" customWidth="1"/>
    <col min="5124" max="5124" width="9.5703125" style="70" customWidth="1"/>
    <col min="5125" max="5125" width="7.28515625" style="70" customWidth="1"/>
    <col min="5126" max="5376" width="9.140625" style="70"/>
    <col min="5377" max="5377" width="28.5703125" style="70" customWidth="1"/>
    <col min="5378" max="5378" width="39.85546875" style="70" customWidth="1"/>
    <col min="5379" max="5379" width="16.140625" style="70" customWidth="1"/>
    <col min="5380" max="5380" width="9.5703125" style="70" customWidth="1"/>
    <col min="5381" max="5381" width="7.28515625" style="70" customWidth="1"/>
    <col min="5382" max="5632" width="9.140625" style="70"/>
    <col min="5633" max="5633" width="28.5703125" style="70" customWidth="1"/>
    <col min="5634" max="5634" width="39.85546875" style="70" customWidth="1"/>
    <col min="5635" max="5635" width="16.140625" style="70" customWidth="1"/>
    <col min="5636" max="5636" width="9.5703125" style="70" customWidth="1"/>
    <col min="5637" max="5637" width="7.28515625" style="70" customWidth="1"/>
    <col min="5638" max="5888" width="9.140625" style="70"/>
    <col min="5889" max="5889" width="28.5703125" style="70" customWidth="1"/>
    <col min="5890" max="5890" width="39.85546875" style="70" customWidth="1"/>
    <col min="5891" max="5891" width="16.140625" style="70" customWidth="1"/>
    <col min="5892" max="5892" width="9.5703125" style="70" customWidth="1"/>
    <col min="5893" max="5893" width="7.28515625" style="70" customWidth="1"/>
    <col min="5894" max="6144" width="9.140625" style="70"/>
    <col min="6145" max="6145" width="28.5703125" style="70" customWidth="1"/>
    <col min="6146" max="6146" width="39.85546875" style="70" customWidth="1"/>
    <col min="6147" max="6147" width="16.140625" style="70" customWidth="1"/>
    <col min="6148" max="6148" width="9.5703125" style="70" customWidth="1"/>
    <col min="6149" max="6149" width="7.28515625" style="70" customWidth="1"/>
    <col min="6150" max="6400" width="9.140625" style="70"/>
    <col min="6401" max="6401" width="28.5703125" style="70" customWidth="1"/>
    <col min="6402" max="6402" width="39.85546875" style="70" customWidth="1"/>
    <col min="6403" max="6403" width="16.140625" style="70" customWidth="1"/>
    <col min="6404" max="6404" width="9.5703125" style="70" customWidth="1"/>
    <col min="6405" max="6405" width="7.28515625" style="70" customWidth="1"/>
    <col min="6406" max="6656" width="9.140625" style="70"/>
    <col min="6657" max="6657" width="28.5703125" style="70" customWidth="1"/>
    <col min="6658" max="6658" width="39.85546875" style="70" customWidth="1"/>
    <col min="6659" max="6659" width="16.140625" style="70" customWidth="1"/>
    <col min="6660" max="6660" width="9.5703125" style="70" customWidth="1"/>
    <col min="6661" max="6661" width="7.28515625" style="70" customWidth="1"/>
    <col min="6662" max="6912" width="9.140625" style="70"/>
    <col min="6913" max="6913" width="28.5703125" style="70" customWidth="1"/>
    <col min="6914" max="6914" width="39.85546875" style="70" customWidth="1"/>
    <col min="6915" max="6915" width="16.140625" style="70" customWidth="1"/>
    <col min="6916" max="6916" width="9.5703125" style="70" customWidth="1"/>
    <col min="6917" max="6917" width="7.28515625" style="70" customWidth="1"/>
    <col min="6918" max="7168" width="9.140625" style="70"/>
    <col min="7169" max="7169" width="28.5703125" style="70" customWidth="1"/>
    <col min="7170" max="7170" width="39.85546875" style="70" customWidth="1"/>
    <col min="7171" max="7171" width="16.140625" style="70" customWidth="1"/>
    <col min="7172" max="7172" width="9.5703125" style="70" customWidth="1"/>
    <col min="7173" max="7173" width="7.28515625" style="70" customWidth="1"/>
    <col min="7174" max="7424" width="9.140625" style="70"/>
    <col min="7425" max="7425" width="28.5703125" style="70" customWidth="1"/>
    <col min="7426" max="7426" width="39.85546875" style="70" customWidth="1"/>
    <col min="7427" max="7427" width="16.140625" style="70" customWidth="1"/>
    <col min="7428" max="7428" width="9.5703125" style="70" customWidth="1"/>
    <col min="7429" max="7429" width="7.28515625" style="70" customWidth="1"/>
    <col min="7430" max="7680" width="9.140625" style="70"/>
    <col min="7681" max="7681" width="28.5703125" style="70" customWidth="1"/>
    <col min="7682" max="7682" width="39.85546875" style="70" customWidth="1"/>
    <col min="7683" max="7683" width="16.140625" style="70" customWidth="1"/>
    <col min="7684" max="7684" width="9.5703125" style="70" customWidth="1"/>
    <col min="7685" max="7685" width="7.28515625" style="70" customWidth="1"/>
    <col min="7686" max="7936" width="9.140625" style="70"/>
    <col min="7937" max="7937" width="28.5703125" style="70" customWidth="1"/>
    <col min="7938" max="7938" width="39.85546875" style="70" customWidth="1"/>
    <col min="7939" max="7939" width="16.140625" style="70" customWidth="1"/>
    <col min="7940" max="7940" width="9.5703125" style="70" customWidth="1"/>
    <col min="7941" max="7941" width="7.28515625" style="70" customWidth="1"/>
    <col min="7942" max="8192" width="9.140625" style="70"/>
    <col min="8193" max="8193" width="28.5703125" style="70" customWidth="1"/>
    <col min="8194" max="8194" width="39.85546875" style="70" customWidth="1"/>
    <col min="8195" max="8195" width="16.140625" style="70" customWidth="1"/>
    <col min="8196" max="8196" width="9.5703125" style="70" customWidth="1"/>
    <col min="8197" max="8197" width="7.28515625" style="70" customWidth="1"/>
    <col min="8198" max="8448" width="9.140625" style="70"/>
    <col min="8449" max="8449" width="28.5703125" style="70" customWidth="1"/>
    <col min="8450" max="8450" width="39.85546875" style="70" customWidth="1"/>
    <col min="8451" max="8451" width="16.140625" style="70" customWidth="1"/>
    <col min="8452" max="8452" width="9.5703125" style="70" customWidth="1"/>
    <col min="8453" max="8453" width="7.28515625" style="70" customWidth="1"/>
    <col min="8454" max="8704" width="9.140625" style="70"/>
    <col min="8705" max="8705" width="28.5703125" style="70" customWidth="1"/>
    <col min="8706" max="8706" width="39.85546875" style="70" customWidth="1"/>
    <col min="8707" max="8707" width="16.140625" style="70" customWidth="1"/>
    <col min="8708" max="8708" width="9.5703125" style="70" customWidth="1"/>
    <col min="8709" max="8709" width="7.28515625" style="70" customWidth="1"/>
    <col min="8710" max="8960" width="9.140625" style="70"/>
    <col min="8961" max="8961" width="28.5703125" style="70" customWidth="1"/>
    <col min="8962" max="8962" width="39.85546875" style="70" customWidth="1"/>
    <col min="8963" max="8963" width="16.140625" style="70" customWidth="1"/>
    <col min="8964" max="8964" width="9.5703125" style="70" customWidth="1"/>
    <col min="8965" max="8965" width="7.28515625" style="70" customWidth="1"/>
    <col min="8966" max="9216" width="9.140625" style="70"/>
    <col min="9217" max="9217" width="28.5703125" style="70" customWidth="1"/>
    <col min="9218" max="9218" width="39.85546875" style="70" customWidth="1"/>
    <col min="9219" max="9219" width="16.140625" style="70" customWidth="1"/>
    <col min="9220" max="9220" width="9.5703125" style="70" customWidth="1"/>
    <col min="9221" max="9221" width="7.28515625" style="70" customWidth="1"/>
    <col min="9222" max="9472" width="9.140625" style="70"/>
    <col min="9473" max="9473" width="28.5703125" style="70" customWidth="1"/>
    <col min="9474" max="9474" width="39.85546875" style="70" customWidth="1"/>
    <col min="9475" max="9475" width="16.140625" style="70" customWidth="1"/>
    <col min="9476" max="9476" width="9.5703125" style="70" customWidth="1"/>
    <col min="9477" max="9477" width="7.28515625" style="70" customWidth="1"/>
    <col min="9478" max="9728" width="9.140625" style="70"/>
    <col min="9729" max="9729" width="28.5703125" style="70" customWidth="1"/>
    <col min="9730" max="9730" width="39.85546875" style="70" customWidth="1"/>
    <col min="9731" max="9731" width="16.140625" style="70" customWidth="1"/>
    <col min="9732" max="9732" width="9.5703125" style="70" customWidth="1"/>
    <col min="9733" max="9733" width="7.28515625" style="70" customWidth="1"/>
    <col min="9734" max="9984" width="9.140625" style="70"/>
    <col min="9985" max="9985" width="28.5703125" style="70" customWidth="1"/>
    <col min="9986" max="9986" width="39.85546875" style="70" customWidth="1"/>
    <col min="9987" max="9987" width="16.140625" style="70" customWidth="1"/>
    <col min="9988" max="9988" width="9.5703125" style="70" customWidth="1"/>
    <col min="9989" max="9989" width="7.28515625" style="70" customWidth="1"/>
    <col min="9990" max="10240" width="9.140625" style="70"/>
    <col min="10241" max="10241" width="28.5703125" style="70" customWidth="1"/>
    <col min="10242" max="10242" width="39.85546875" style="70" customWidth="1"/>
    <col min="10243" max="10243" width="16.140625" style="70" customWidth="1"/>
    <col min="10244" max="10244" width="9.5703125" style="70" customWidth="1"/>
    <col min="10245" max="10245" width="7.28515625" style="70" customWidth="1"/>
    <col min="10246" max="10496" width="9.140625" style="70"/>
    <col min="10497" max="10497" width="28.5703125" style="70" customWidth="1"/>
    <col min="10498" max="10498" width="39.85546875" style="70" customWidth="1"/>
    <col min="10499" max="10499" width="16.140625" style="70" customWidth="1"/>
    <col min="10500" max="10500" width="9.5703125" style="70" customWidth="1"/>
    <col min="10501" max="10501" width="7.28515625" style="70" customWidth="1"/>
    <col min="10502" max="10752" width="9.140625" style="70"/>
    <col min="10753" max="10753" width="28.5703125" style="70" customWidth="1"/>
    <col min="10754" max="10754" width="39.85546875" style="70" customWidth="1"/>
    <col min="10755" max="10755" width="16.140625" style="70" customWidth="1"/>
    <col min="10756" max="10756" width="9.5703125" style="70" customWidth="1"/>
    <col min="10757" max="10757" width="7.28515625" style="70" customWidth="1"/>
    <col min="10758" max="11008" width="9.140625" style="70"/>
    <col min="11009" max="11009" width="28.5703125" style="70" customWidth="1"/>
    <col min="11010" max="11010" width="39.85546875" style="70" customWidth="1"/>
    <col min="11011" max="11011" width="16.140625" style="70" customWidth="1"/>
    <col min="11012" max="11012" width="9.5703125" style="70" customWidth="1"/>
    <col min="11013" max="11013" width="7.28515625" style="70" customWidth="1"/>
    <col min="11014" max="11264" width="9.140625" style="70"/>
    <col min="11265" max="11265" width="28.5703125" style="70" customWidth="1"/>
    <col min="11266" max="11266" width="39.85546875" style="70" customWidth="1"/>
    <col min="11267" max="11267" width="16.140625" style="70" customWidth="1"/>
    <col min="11268" max="11268" width="9.5703125" style="70" customWidth="1"/>
    <col min="11269" max="11269" width="7.28515625" style="70" customWidth="1"/>
    <col min="11270" max="11520" width="9.140625" style="70"/>
    <col min="11521" max="11521" width="28.5703125" style="70" customWidth="1"/>
    <col min="11522" max="11522" width="39.85546875" style="70" customWidth="1"/>
    <col min="11523" max="11523" width="16.140625" style="70" customWidth="1"/>
    <col min="11524" max="11524" width="9.5703125" style="70" customWidth="1"/>
    <col min="11525" max="11525" width="7.28515625" style="70" customWidth="1"/>
    <col min="11526" max="11776" width="9.140625" style="70"/>
    <col min="11777" max="11777" width="28.5703125" style="70" customWidth="1"/>
    <col min="11778" max="11778" width="39.85546875" style="70" customWidth="1"/>
    <col min="11779" max="11779" width="16.140625" style="70" customWidth="1"/>
    <col min="11780" max="11780" width="9.5703125" style="70" customWidth="1"/>
    <col min="11781" max="11781" width="7.28515625" style="70" customWidth="1"/>
    <col min="11782" max="12032" width="9.140625" style="70"/>
    <col min="12033" max="12033" width="28.5703125" style="70" customWidth="1"/>
    <col min="12034" max="12034" width="39.85546875" style="70" customWidth="1"/>
    <col min="12035" max="12035" width="16.140625" style="70" customWidth="1"/>
    <col min="12036" max="12036" width="9.5703125" style="70" customWidth="1"/>
    <col min="12037" max="12037" width="7.28515625" style="70" customWidth="1"/>
    <col min="12038" max="12288" width="9.140625" style="70"/>
    <col min="12289" max="12289" width="28.5703125" style="70" customWidth="1"/>
    <col min="12290" max="12290" width="39.85546875" style="70" customWidth="1"/>
    <col min="12291" max="12291" width="16.140625" style="70" customWidth="1"/>
    <col min="12292" max="12292" width="9.5703125" style="70" customWidth="1"/>
    <col min="12293" max="12293" width="7.28515625" style="70" customWidth="1"/>
    <col min="12294" max="12544" width="9.140625" style="70"/>
    <col min="12545" max="12545" width="28.5703125" style="70" customWidth="1"/>
    <col min="12546" max="12546" width="39.85546875" style="70" customWidth="1"/>
    <col min="12547" max="12547" width="16.140625" style="70" customWidth="1"/>
    <col min="12548" max="12548" width="9.5703125" style="70" customWidth="1"/>
    <col min="12549" max="12549" width="7.28515625" style="70" customWidth="1"/>
    <col min="12550" max="12800" width="9.140625" style="70"/>
    <col min="12801" max="12801" width="28.5703125" style="70" customWidth="1"/>
    <col min="12802" max="12802" width="39.85546875" style="70" customWidth="1"/>
    <col min="12803" max="12803" width="16.140625" style="70" customWidth="1"/>
    <col min="12804" max="12804" width="9.5703125" style="70" customWidth="1"/>
    <col min="12805" max="12805" width="7.28515625" style="70" customWidth="1"/>
    <col min="12806" max="13056" width="9.140625" style="70"/>
    <col min="13057" max="13057" width="28.5703125" style="70" customWidth="1"/>
    <col min="13058" max="13058" width="39.85546875" style="70" customWidth="1"/>
    <col min="13059" max="13059" width="16.140625" style="70" customWidth="1"/>
    <col min="13060" max="13060" width="9.5703125" style="70" customWidth="1"/>
    <col min="13061" max="13061" width="7.28515625" style="70" customWidth="1"/>
    <col min="13062" max="13312" width="9.140625" style="70"/>
    <col min="13313" max="13313" width="28.5703125" style="70" customWidth="1"/>
    <col min="13314" max="13314" width="39.85546875" style="70" customWidth="1"/>
    <col min="13315" max="13315" width="16.140625" style="70" customWidth="1"/>
    <col min="13316" max="13316" width="9.5703125" style="70" customWidth="1"/>
    <col min="13317" max="13317" width="7.28515625" style="70" customWidth="1"/>
    <col min="13318" max="13568" width="9.140625" style="70"/>
    <col min="13569" max="13569" width="28.5703125" style="70" customWidth="1"/>
    <col min="13570" max="13570" width="39.85546875" style="70" customWidth="1"/>
    <col min="13571" max="13571" width="16.140625" style="70" customWidth="1"/>
    <col min="13572" max="13572" width="9.5703125" style="70" customWidth="1"/>
    <col min="13573" max="13573" width="7.28515625" style="70" customWidth="1"/>
    <col min="13574" max="13824" width="9.140625" style="70"/>
    <col min="13825" max="13825" width="28.5703125" style="70" customWidth="1"/>
    <col min="13826" max="13826" width="39.85546875" style="70" customWidth="1"/>
    <col min="13827" max="13827" width="16.140625" style="70" customWidth="1"/>
    <col min="13828" max="13828" width="9.5703125" style="70" customWidth="1"/>
    <col min="13829" max="13829" width="7.28515625" style="70" customWidth="1"/>
    <col min="13830" max="14080" width="9.140625" style="70"/>
    <col min="14081" max="14081" width="28.5703125" style="70" customWidth="1"/>
    <col min="14082" max="14082" width="39.85546875" style="70" customWidth="1"/>
    <col min="14083" max="14083" width="16.140625" style="70" customWidth="1"/>
    <col min="14084" max="14084" width="9.5703125" style="70" customWidth="1"/>
    <col min="14085" max="14085" width="7.28515625" style="70" customWidth="1"/>
    <col min="14086" max="14336" width="9.140625" style="70"/>
    <col min="14337" max="14337" width="28.5703125" style="70" customWidth="1"/>
    <col min="14338" max="14338" width="39.85546875" style="70" customWidth="1"/>
    <col min="14339" max="14339" width="16.140625" style="70" customWidth="1"/>
    <col min="14340" max="14340" width="9.5703125" style="70" customWidth="1"/>
    <col min="14341" max="14341" width="7.28515625" style="70" customWidth="1"/>
    <col min="14342" max="14592" width="9.140625" style="70"/>
    <col min="14593" max="14593" width="28.5703125" style="70" customWidth="1"/>
    <col min="14594" max="14594" width="39.85546875" style="70" customWidth="1"/>
    <col min="14595" max="14595" width="16.140625" style="70" customWidth="1"/>
    <col min="14596" max="14596" width="9.5703125" style="70" customWidth="1"/>
    <col min="14597" max="14597" width="7.28515625" style="70" customWidth="1"/>
    <col min="14598" max="14848" width="9.140625" style="70"/>
    <col min="14849" max="14849" width="28.5703125" style="70" customWidth="1"/>
    <col min="14850" max="14850" width="39.85546875" style="70" customWidth="1"/>
    <col min="14851" max="14851" width="16.140625" style="70" customWidth="1"/>
    <col min="14852" max="14852" width="9.5703125" style="70" customWidth="1"/>
    <col min="14853" max="14853" width="7.28515625" style="70" customWidth="1"/>
    <col min="14854" max="15104" width="9.140625" style="70"/>
    <col min="15105" max="15105" width="28.5703125" style="70" customWidth="1"/>
    <col min="15106" max="15106" width="39.85546875" style="70" customWidth="1"/>
    <col min="15107" max="15107" width="16.140625" style="70" customWidth="1"/>
    <col min="15108" max="15108" width="9.5703125" style="70" customWidth="1"/>
    <col min="15109" max="15109" width="7.28515625" style="70" customWidth="1"/>
    <col min="15110" max="15360" width="9.140625" style="70"/>
    <col min="15361" max="15361" width="28.5703125" style="70" customWidth="1"/>
    <col min="15362" max="15362" width="39.85546875" style="70" customWidth="1"/>
    <col min="15363" max="15363" width="16.140625" style="70" customWidth="1"/>
    <col min="15364" max="15364" width="9.5703125" style="70" customWidth="1"/>
    <col min="15365" max="15365" width="7.28515625" style="70" customWidth="1"/>
    <col min="15366" max="15616" width="9.140625" style="70"/>
    <col min="15617" max="15617" width="28.5703125" style="70" customWidth="1"/>
    <col min="15618" max="15618" width="39.85546875" style="70" customWidth="1"/>
    <col min="15619" max="15619" width="16.140625" style="70" customWidth="1"/>
    <col min="15620" max="15620" width="9.5703125" style="70" customWidth="1"/>
    <col min="15621" max="15621" width="7.28515625" style="70" customWidth="1"/>
    <col min="15622" max="15872" width="9.140625" style="70"/>
    <col min="15873" max="15873" width="28.5703125" style="70" customWidth="1"/>
    <col min="15874" max="15874" width="39.85546875" style="70" customWidth="1"/>
    <col min="15875" max="15875" width="16.140625" style="70" customWidth="1"/>
    <col min="15876" max="15876" width="9.5703125" style="70" customWidth="1"/>
    <col min="15877" max="15877" width="7.28515625" style="70" customWidth="1"/>
    <col min="15878" max="16128" width="9.140625" style="70"/>
    <col min="16129" max="16129" width="28.5703125" style="70" customWidth="1"/>
    <col min="16130" max="16130" width="39.85546875" style="70" customWidth="1"/>
    <col min="16131" max="16131" width="16.140625" style="70" customWidth="1"/>
    <col min="16132" max="16132" width="9.5703125" style="70" customWidth="1"/>
    <col min="16133" max="16133" width="7.28515625" style="70" customWidth="1"/>
    <col min="16134" max="16384" width="9.140625" style="70"/>
  </cols>
  <sheetData>
    <row r="1" spans="1:6">
      <c r="B1" s="71" t="s">
        <v>58</v>
      </c>
      <c r="C1" s="72"/>
      <c r="D1" s="4" t="s">
        <v>1</v>
      </c>
    </row>
    <row r="2" spans="1:6">
      <c r="B2" s="5" t="s">
        <v>299</v>
      </c>
      <c r="C2" s="72"/>
    </row>
    <row r="3" spans="1:6">
      <c r="B3" s="5" t="s">
        <v>2</v>
      </c>
      <c r="C3" s="72"/>
    </row>
    <row r="4" spans="1:6">
      <c r="B4" s="5" t="s">
        <v>186</v>
      </c>
      <c r="C4" s="72"/>
    </row>
    <row r="5" spans="1:6" ht="15">
      <c r="B5" s="10" t="s">
        <v>3</v>
      </c>
      <c r="C5" s="72"/>
    </row>
    <row r="6" spans="1:6" ht="20.25">
      <c r="A6" s="73" t="s">
        <v>59</v>
      </c>
      <c r="B6" s="74"/>
      <c r="C6" s="75"/>
      <c r="D6" s="3"/>
      <c r="E6" s="74"/>
      <c r="F6" s="76"/>
    </row>
    <row r="7" spans="1:6" ht="15">
      <c r="A7" s="74"/>
      <c r="B7" s="77" t="s">
        <v>5</v>
      </c>
      <c r="C7" s="469" t="s">
        <v>1</v>
      </c>
      <c r="D7" s="469"/>
      <c r="E7" s="469"/>
      <c r="F7" s="469"/>
    </row>
    <row r="8" spans="1:6" ht="28.5">
      <c r="A8" s="78" t="s">
        <v>60</v>
      </c>
      <c r="B8" s="78" t="s">
        <v>61</v>
      </c>
      <c r="C8" s="78" t="s">
        <v>62</v>
      </c>
      <c r="D8" s="78" t="s">
        <v>8</v>
      </c>
      <c r="E8" s="78" t="s">
        <v>9</v>
      </c>
      <c r="F8" s="78" t="s">
        <v>10</v>
      </c>
    </row>
    <row r="9" spans="1:6" ht="25.5">
      <c r="A9" s="459" t="s">
        <v>63</v>
      </c>
      <c r="B9" s="79" t="s">
        <v>64</v>
      </c>
      <c r="C9" s="80">
        <v>5000</v>
      </c>
      <c r="D9" s="81">
        <v>710</v>
      </c>
      <c r="E9" s="81">
        <v>71004</v>
      </c>
      <c r="F9" s="82" t="s">
        <v>65</v>
      </c>
    </row>
    <row r="10" spans="1:6" ht="25.5">
      <c r="A10" s="460"/>
      <c r="B10" s="83" t="s">
        <v>66</v>
      </c>
      <c r="C10" s="84">
        <v>12000</v>
      </c>
      <c r="D10" s="85">
        <v>600</v>
      </c>
      <c r="E10" s="85">
        <v>60016</v>
      </c>
      <c r="F10" s="85">
        <v>6050</v>
      </c>
    </row>
    <row r="11" spans="1:6" ht="25.5">
      <c r="A11" s="460"/>
      <c r="B11" s="86" t="s">
        <v>67</v>
      </c>
      <c r="C11" s="87">
        <v>2000</v>
      </c>
      <c r="D11" s="470">
        <v>921</v>
      </c>
      <c r="E11" s="470">
        <v>92109</v>
      </c>
      <c r="F11" s="470">
        <v>2480</v>
      </c>
    </row>
    <row r="12" spans="1:6" ht="19.5" customHeight="1">
      <c r="A12" s="460"/>
      <c r="B12" s="86" t="s">
        <v>68</v>
      </c>
      <c r="C12" s="88">
        <v>631.49</v>
      </c>
      <c r="D12" s="471"/>
      <c r="E12" s="471"/>
      <c r="F12" s="471"/>
    </row>
    <row r="13" spans="1:6" ht="18.75" customHeight="1">
      <c r="A13" s="461"/>
      <c r="B13" s="86" t="s">
        <v>69</v>
      </c>
      <c r="C13" s="89">
        <v>1000</v>
      </c>
      <c r="D13" s="472"/>
      <c r="E13" s="472"/>
      <c r="F13" s="472"/>
    </row>
    <row r="14" spans="1:6" ht="36" customHeight="1">
      <c r="A14" s="90" t="s">
        <v>70</v>
      </c>
      <c r="B14" s="91" t="s">
        <v>71</v>
      </c>
      <c r="C14" s="92">
        <v>15357.95</v>
      </c>
      <c r="D14" s="93">
        <v>926</v>
      </c>
      <c r="E14" s="93">
        <v>92601</v>
      </c>
      <c r="F14" s="93">
        <v>6050</v>
      </c>
    </row>
    <row r="15" spans="1:6" ht="19.5" customHeight="1">
      <c r="A15" s="459" t="s">
        <v>72</v>
      </c>
      <c r="B15" s="94" t="s">
        <v>73</v>
      </c>
      <c r="C15" s="84">
        <v>2000</v>
      </c>
      <c r="D15" s="473">
        <v>921</v>
      </c>
      <c r="E15" s="473">
        <v>92109</v>
      </c>
      <c r="F15" s="473">
        <v>2480</v>
      </c>
    </row>
    <row r="16" spans="1:6" ht="51.75" customHeight="1">
      <c r="A16" s="460"/>
      <c r="B16" s="94" t="s">
        <v>74</v>
      </c>
      <c r="C16" s="87">
        <v>1500</v>
      </c>
      <c r="D16" s="471"/>
      <c r="E16" s="471"/>
      <c r="F16" s="471"/>
    </row>
    <row r="17" spans="1:7" ht="19.5" customHeight="1">
      <c r="A17" s="460"/>
      <c r="B17" s="95" t="s">
        <v>75</v>
      </c>
      <c r="C17" s="96">
        <v>500</v>
      </c>
      <c r="D17" s="474"/>
      <c r="E17" s="474"/>
      <c r="F17" s="474"/>
    </row>
    <row r="18" spans="1:7" ht="43.5" customHeight="1">
      <c r="A18" s="460"/>
      <c r="B18" s="95" t="s">
        <v>76</v>
      </c>
      <c r="C18" s="97">
        <v>5429.18</v>
      </c>
      <c r="D18" s="81">
        <v>801</v>
      </c>
      <c r="E18" s="81">
        <v>80101</v>
      </c>
      <c r="F18" s="82" t="s">
        <v>77</v>
      </c>
    </row>
    <row r="19" spans="1:7" ht="30" customHeight="1">
      <c r="A19" s="460"/>
      <c r="B19" s="95" t="s">
        <v>78</v>
      </c>
      <c r="C19" s="97">
        <v>7500</v>
      </c>
      <c r="D19" s="81">
        <v>801</v>
      </c>
      <c r="E19" s="81">
        <v>80101</v>
      </c>
      <c r="F19" s="81">
        <v>4300</v>
      </c>
    </row>
    <row r="20" spans="1:7" ht="25.5">
      <c r="A20" s="460"/>
      <c r="B20" s="95" t="s">
        <v>79</v>
      </c>
      <c r="C20" s="97">
        <v>5570.82</v>
      </c>
      <c r="D20" s="81">
        <v>900</v>
      </c>
      <c r="E20" s="81">
        <v>90015</v>
      </c>
      <c r="F20" s="82" t="s">
        <v>80</v>
      </c>
    </row>
    <row r="21" spans="1:7" ht="25.5">
      <c r="A21" s="461"/>
      <c r="B21" s="95" t="s">
        <v>81</v>
      </c>
      <c r="C21" s="97">
        <v>8339.2999999999993</v>
      </c>
      <c r="D21" s="81">
        <v>754</v>
      </c>
      <c r="E21" s="81">
        <v>75412</v>
      </c>
      <c r="F21" s="81">
        <v>6230</v>
      </c>
    </row>
    <row r="22" spans="1:7" ht="25.5">
      <c r="A22" s="459" t="s">
        <v>82</v>
      </c>
      <c r="B22" s="98" t="s">
        <v>83</v>
      </c>
      <c r="C22" s="99">
        <v>1421.67</v>
      </c>
      <c r="D22" s="100">
        <v>921</v>
      </c>
      <c r="E22" s="100">
        <v>92109</v>
      </c>
      <c r="F22" s="100">
        <v>2480</v>
      </c>
    </row>
    <row r="23" spans="1:7" ht="25.5">
      <c r="A23" s="460"/>
      <c r="B23" s="86" t="s">
        <v>84</v>
      </c>
      <c r="C23" s="87">
        <v>7000</v>
      </c>
      <c r="D23" s="101">
        <v>600</v>
      </c>
      <c r="E23" s="101">
        <v>60016</v>
      </c>
      <c r="F23" s="101">
        <v>6050</v>
      </c>
    </row>
    <row r="24" spans="1:7">
      <c r="A24" s="460"/>
      <c r="B24" s="102" t="s">
        <v>85</v>
      </c>
      <c r="C24" s="84">
        <v>1000</v>
      </c>
      <c r="D24" s="85">
        <v>710</v>
      </c>
      <c r="E24" s="85">
        <v>71004</v>
      </c>
      <c r="F24" s="85" t="s">
        <v>65</v>
      </c>
    </row>
    <row r="25" spans="1:7" ht="25.5">
      <c r="A25" s="460"/>
      <c r="B25" s="87" t="s">
        <v>86</v>
      </c>
      <c r="C25" s="84">
        <v>500</v>
      </c>
      <c r="D25" s="81">
        <v>801</v>
      </c>
      <c r="E25" s="81">
        <v>80101</v>
      </c>
      <c r="F25" s="82">
        <v>4270</v>
      </c>
    </row>
    <row r="26" spans="1:7">
      <c r="A26" s="461"/>
      <c r="B26" s="84" t="s">
        <v>87</v>
      </c>
      <c r="C26" s="84">
        <v>3000</v>
      </c>
      <c r="D26" s="81">
        <v>754</v>
      </c>
      <c r="E26" s="81">
        <v>75412</v>
      </c>
      <c r="F26" s="81">
        <v>4210</v>
      </c>
    </row>
    <row r="27" spans="1:7" ht="38.25">
      <c r="A27" s="459" t="s">
        <v>88</v>
      </c>
      <c r="B27" s="79" t="s">
        <v>89</v>
      </c>
      <c r="C27" s="103">
        <v>12000</v>
      </c>
      <c r="D27" s="104">
        <v>600</v>
      </c>
      <c r="E27" s="104">
        <v>60016</v>
      </c>
      <c r="F27" s="104">
        <v>4270</v>
      </c>
    </row>
    <row r="28" spans="1:7" ht="25.5">
      <c r="A28" s="460"/>
      <c r="B28" s="105" t="s">
        <v>90</v>
      </c>
      <c r="C28" s="106">
        <v>3500</v>
      </c>
      <c r="D28" s="457">
        <v>921</v>
      </c>
      <c r="E28" s="457">
        <v>92109</v>
      </c>
      <c r="F28" s="457">
        <v>2480</v>
      </c>
    </row>
    <row r="29" spans="1:7" ht="12.75" customHeight="1">
      <c r="A29" s="460"/>
      <c r="B29" s="105" t="s">
        <v>91</v>
      </c>
      <c r="C29" s="106">
        <v>7000</v>
      </c>
      <c r="D29" s="462"/>
      <c r="E29" s="462"/>
      <c r="F29" s="462"/>
    </row>
    <row r="30" spans="1:7" ht="15" customHeight="1">
      <c r="A30" s="460"/>
      <c r="B30" s="105" t="s">
        <v>92</v>
      </c>
      <c r="C30" s="96">
        <v>3476.98</v>
      </c>
      <c r="D30" s="458"/>
      <c r="E30" s="458"/>
      <c r="F30" s="458"/>
    </row>
    <row r="31" spans="1:7">
      <c r="A31" s="461"/>
      <c r="B31" s="86" t="s">
        <v>93</v>
      </c>
      <c r="C31" s="106">
        <v>1562.51</v>
      </c>
      <c r="D31" s="81">
        <v>900</v>
      </c>
      <c r="E31" s="81">
        <v>90015</v>
      </c>
      <c r="F31" s="81">
        <v>4270</v>
      </c>
      <c r="G31" s="107" t="s">
        <v>1</v>
      </c>
    </row>
    <row r="32" spans="1:7">
      <c r="A32" s="459" t="s">
        <v>94</v>
      </c>
      <c r="B32" s="108" t="s">
        <v>95</v>
      </c>
      <c r="C32" s="103">
        <v>15000</v>
      </c>
      <c r="D32" s="109">
        <v>600</v>
      </c>
      <c r="E32" s="109">
        <v>60013</v>
      </c>
      <c r="F32" s="109">
        <v>4300</v>
      </c>
    </row>
    <row r="33" spans="1:7">
      <c r="A33" s="460"/>
      <c r="B33" s="94" t="s">
        <v>96</v>
      </c>
      <c r="C33" s="106">
        <v>500</v>
      </c>
      <c r="D33" s="81">
        <v>921</v>
      </c>
      <c r="E33" s="81">
        <v>92109</v>
      </c>
      <c r="F33" s="82">
        <v>2480</v>
      </c>
    </row>
    <row r="34" spans="1:7" ht="25.5">
      <c r="A34" s="461"/>
      <c r="B34" s="110" t="s">
        <v>97</v>
      </c>
      <c r="C34" s="111">
        <v>875.67</v>
      </c>
      <c r="D34" s="112">
        <v>801</v>
      </c>
      <c r="E34" s="112">
        <v>80101</v>
      </c>
      <c r="F34" s="112">
        <v>4270</v>
      </c>
    </row>
    <row r="35" spans="1:7" ht="25.5">
      <c r="A35" s="459" t="s">
        <v>98</v>
      </c>
      <c r="B35" s="113" t="s">
        <v>99</v>
      </c>
      <c r="C35" s="114">
        <v>3000</v>
      </c>
      <c r="D35" s="115">
        <v>926</v>
      </c>
      <c r="E35" s="115">
        <v>92601</v>
      </c>
      <c r="F35" s="115">
        <v>6050</v>
      </c>
    </row>
    <row r="36" spans="1:7" ht="25.5">
      <c r="A36" s="460"/>
      <c r="B36" s="116" t="s">
        <v>100</v>
      </c>
      <c r="C36" s="114">
        <v>3905.99</v>
      </c>
      <c r="D36" s="115">
        <v>600</v>
      </c>
      <c r="E36" s="115">
        <v>60016</v>
      </c>
      <c r="F36" s="115">
        <v>4270</v>
      </c>
    </row>
    <row r="37" spans="1:7">
      <c r="A37" s="460"/>
      <c r="B37" s="116" t="s">
        <v>101</v>
      </c>
      <c r="C37" s="114">
        <v>2000</v>
      </c>
      <c r="D37" s="115">
        <v>600</v>
      </c>
      <c r="E37" s="115">
        <v>60016</v>
      </c>
      <c r="F37" s="115">
        <v>4270</v>
      </c>
    </row>
    <row r="38" spans="1:7">
      <c r="A38" s="461"/>
      <c r="B38" s="116" t="s">
        <v>102</v>
      </c>
      <c r="C38" s="111">
        <v>500</v>
      </c>
      <c r="D38" s="112">
        <v>921</v>
      </c>
      <c r="E38" s="112">
        <v>92109</v>
      </c>
      <c r="F38" s="112">
        <v>2480</v>
      </c>
    </row>
    <row r="39" spans="1:7" ht="25.5">
      <c r="A39" s="459" t="s">
        <v>103</v>
      </c>
      <c r="B39" s="117" t="s">
        <v>104</v>
      </c>
      <c r="C39" s="118">
        <v>1339.3</v>
      </c>
      <c r="D39" s="468">
        <v>921</v>
      </c>
      <c r="E39" s="468">
        <v>92109</v>
      </c>
      <c r="F39" s="468">
        <v>2480</v>
      </c>
    </row>
    <row r="40" spans="1:7">
      <c r="A40" s="460"/>
      <c r="B40" s="119" t="s">
        <v>105</v>
      </c>
      <c r="C40" s="118">
        <v>2500</v>
      </c>
      <c r="D40" s="458"/>
      <c r="E40" s="458"/>
      <c r="F40" s="458"/>
    </row>
    <row r="41" spans="1:7">
      <c r="A41" s="460"/>
      <c r="B41" s="119" t="s">
        <v>106</v>
      </c>
      <c r="C41" s="118">
        <v>2000</v>
      </c>
      <c r="D41" s="120">
        <v>900</v>
      </c>
      <c r="E41" s="121">
        <v>90015</v>
      </c>
      <c r="F41" s="121">
        <v>6050</v>
      </c>
    </row>
    <row r="42" spans="1:7">
      <c r="A42" s="460"/>
      <c r="B42" s="119" t="s">
        <v>107</v>
      </c>
      <c r="C42" s="106">
        <v>15000</v>
      </c>
      <c r="D42" s="81">
        <v>900</v>
      </c>
      <c r="E42" s="82">
        <v>90015</v>
      </c>
      <c r="F42" s="82">
        <v>6050</v>
      </c>
    </row>
    <row r="43" spans="1:7" ht="30.75" customHeight="1">
      <c r="A43" s="461"/>
      <c r="B43" s="122" t="s">
        <v>108</v>
      </c>
      <c r="C43" s="111">
        <v>10000</v>
      </c>
      <c r="D43" s="112">
        <v>900</v>
      </c>
      <c r="E43" s="123">
        <v>90015</v>
      </c>
      <c r="F43" s="123">
        <v>6050</v>
      </c>
    </row>
    <row r="44" spans="1:7">
      <c r="A44" s="459" t="s">
        <v>109</v>
      </c>
      <c r="B44" s="124" t="s">
        <v>110</v>
      </c>
      <c r="C44" s="195">
        <v>3640.8</v>
      </c>
      <c r="D44" s="125">
        <v>900</v>
      </c>
      <c r="E44" s="125">
        <v>90015</v>
      </c>
      <c r="F44" s="125">
        <v>4270</v>
      </c>
    </row>
    <row r="45" spans="1:7" ht="25.5">
      <c r="A45" s="460"/>
      <c r="B45" s="126" t="s">
        <v>111</v>
      </c>
      <c r="C45" s="196">
        <v>1000</v>
      </c>
      <c r="D45" s="101">
        <v>754</v>
      </c>
      <c r="E45" s="101">
        <v>75412</v>
      </c>
      <c r="F45" s="101">
        <v>6230</v>
      </c>
    </row>
    <row r="46" spans="1:7">
      <c r="A46" s="460"/>
      <c r="B46" s="126" t="s">
        <v>112</v>
      </c>
      <c r="C46" s="197">
        <v>12000</v>
      </c>
      <c r="D46" s="85">
        <v>921</v>
      </c>
      <c r="E46" s="85">
        <v>92109</v>
      </c>
      <c r="F46" s="85">
        <v>6050</v>
      </c>
    </row>
    <row r="47" spans="1:7">
      <c r="A47" s="460"/>
      <c r="B47" s="126" t="s">
        <v>177</v>
      </c>
      <c r="C47" s="196">
        <v>3000</v>
      </c>
      <c r="D47" s="457">
        <v>921</v>
      </c>
      <c r="E47" s="457">
        <v>92109</v>
      </c>
      <c r="F47" s="457">
        <v>2480</v>
      </c>
    </row>
    <row r="48" spans="1:7">
      <c r="A48" s="460"/>
      <c r="B48" s="131" t="s">
        <v>187</v>
      </c>
      <c r="C48" s="198">
        <v>359.2</v>
      </c>
      <c r="D48" s="462"/>
      <c r="E48" s="462"/>
      <c r="F48" s="462"/>
      <c r="G48" s="70" t="s">
        <v>1</v>
      </c>
    </row>
    <row r="49" spans="1:7">
      <c r="A49" s="461"/>
      <c r="B49" s="127" t="s">
        <v>113</v>
      </c>
      <c r="C49" s="199">
        <v>1957.58</v>
      </c>
      <c r="D49" s="463"/>
      <c r="E49" s="463"/>
      <c r="F49" s="463"/>
      <c r="G49" s="107" t="s">
        <v>1</v>
      </c>
    </row>
    <row r="50" spans="1:7" ht="32.25" customHeight="1">
      <c r="A50" s="459" t="s">
        <v>114</v>
      </c>
      <c r="B50" s="108" t="s">
        <v>115</v>
      </c>
      <c r="C50" s="103">
        <v>10000</v>
      </c>
      <c r="D50" s="81">
        <v>921</v>
      </c>
      <c r="E50" s="81">
        <v>92109</v>
      </c>
      <c r="F50" s="81">
        <v>2480</v>
      </c>
    </row>
    <row r="51" spans="1:7" ht="21.75" customHeight="1">
      <c r="A51" s="460"/>
      <c r="B51" s="94" t="s">
        <v>116</v>
      </c>
      <c r="C51" s="118">
        <v>1200</v>
      </c>
      <c r="D51" s="81">
        <v>750</v>
      </c>
      <c r="E51" s="81">
        <v>75075</v>
      </c>
      <c r="F51" s="82" t="s">
        <v>65</v>
      </c>
    </row>
    <row r="52" spans="1:7" ht="22.5" customHeight="1">
      <c r="A52" s="461"/>
      <c r="B52" s="95" t="s">
        <v>117</v>
      </c>
      <c r="C52" s="106">
        <v>1444.11</v>
      </c>
      <c r="D52" s="101">
        <v>921</v>
      </c>
      <c r="E52" s="101">
        <v>92109</v>
      </c>
      <c r="F52" s="101">
        <v>2480</v>
      </c>
    </row>
    <row r="53" spans="1:7" ht="25.5">
      <c r="A53" s="459" t="s">
        <v>118</v>
      </c>
      <c r="B53" s="108" t="s">
        <v>119</v>
      </c>
      <c r="C53" s="103">
        <v>14000</v>
      </c>
      <c r="D53" s="109">
        <v>801</v>
      </c>
      <c r="E53" s="109">
        <v>80103</v>
      </c>
      <c r="F53" s="109">
        <v>6050</v>
      </c>
    </row>
    <row r="54" spans="1:7" ht="25.5">
      <c r="A54" s="460"/>
      <c r="B54" s="95" t="s">
        <v>120</v>
      </c>
      <c r="C54" s="106">
        <v>2000</v>
      </c>
      <c r="D54" s="128">
        <v>754</v>
      </c>
      <c r="E54" s="128">
        <v>75412</v>
      </c>
      <c r="F54" s="128">
        <v>4210</v>
      </c>
    </row>
    <row r="55" spans="1:7" ht="25.5">
      <c r="A55" s="460"/>
      <c r="B55" s="129" t="s">
        <v>121</v>
      </c>
      <c r="C55" s="130">
        <v>4000</v>
      </c>
      <c r="D55" s="120">
        <v>900</v>
      </c>
      <c r="E55" s="120">
        <v>90015</v>
      </c>
      <c r="F55" s="121">
        <v>6050</v>
      </c>
    </row>
    <row r="56" spans="1:7" ht="25.5">
      <c r="A56" s="460"/>
      <c r="B56" s="129" t="s">
        <v>122</v>
      </c>
      <c r="C56" s="106">
        <v>2500</v>
      </c>
      <c r="D56" s="81">
        <v>921</v>
      </c>
      <c r="E56" s="81">
        <v>92109</v>
      </c>
      <c r="F56" s="82">
        <v>2480</v>
      </c>
    </row>
    <row r="57" spans="1:7" ht="25.5">
      <c r="A57" s="460"/>
      <c r="B57" s="131" t="s">
        <v>123</v>
      </c>
      <c r="C57" s="130">
        <v>5000</v>
      </c>
      <c r="D57" s="132">
        <v>600</v>
      </c>
      <c r="E57" s="132">
        <v>60016</v>
      </c>
      <c r="F57" s="133">
        <v>4270</v>
      </c>
    </row>
    <row r="58" spans="1:7">
      <c r="A58" s="461"/>
      <c r="B58" s="134" t="s">
        <v>124</v>
      </c>
      <c r="C58" s="111">
        <v>3339.3</v>
      </c>
      <c r="D58" s="81">
        <v>600</v>
      </c>
      <c r="E58" s="81">
        <v>60016</v>
      </c>
      <c r="F58" s="81">
        <v>4270</v>
      </c>
    </row>
    <row r="59" spans="1:7">
      <c r="A59" s="459" t="s">
        <v>125</v>
      </c>
      <c r="B59" s="135" t="s">
        <v>126</v>
      </c>
      <c r="C59" s="103">
        <v>10172.870000000001</v>
      </c>
      <c r="D59" s="104">
        <v>900</v>
      </c>
      <c r="E59" s="104">
        <v>90015</v>
      </c>
      <c r="F59" s="104">
        <v>6050</v>
      </c>
    </row>
    <row r="60" spans="1:7" ht="32.25" customHeight="1">
      <c r="A60" s="460"/>
      <c r="B60" s="136" t="s">
        <v>127</v>
      </c>
      <c r="C60" s="118">
        <v>4000</v>
      </c>
      <c r="D60" s="81">
        <v>900</v>
      </c>
      <c r="E60" s="81">
        <v>90015</v>
      </c>
      <c r="F60" s="81">
        <v>6050</v>
      </c>
    </row>
    <row r="61" spans="1:7" ht="25.5">
      <c r="A61" s="460"/>
      <c r="B61" s="136" t="s">
        <v>128</v>
      </c>
      <c r="C61" s="118">
        <v>860</v>
      </c>
      <c r="D61" s="120">
        <v>750</v>
      </c>
      <c r="E61" s="120">
        <v>75075</v>
      </c>
      <c r="F61" s="120">
        <v>4300</v>
      </c>
    </row>
    <row r="62" spans="1:7">
      <c r="A62" s="460"/>
      <c r="B62" s="119" t="s">
        <v>129</v>
      </c>
      <c r="C62" s="118">
        <v>4000</v>
      </c>
      <c r="D62" s="457">
        <v>921</v>
      </c>
      <c r="E62" s="457">
        <v>92109</v>
      </c>
      <c r="F62" s="457">
        <v>2480</v>
      </c>
    </row>
    <row r="63" spans="1:7" ht="38.25">
      <c r="A63" s="460"/>
      <c r="B63" s="136" t="s">
        <v>130</v>
      </c>
      <c r="C63" s="118">
        <v>1000</v>
      </c>
      <c r="D63" s="458"/>
      <c r="E63" s="458"/>
      <c r="F63" s="458"/>
    </row>
    <row r="64" spans="1:7" ht="15" customHeight="1">
      <c r="A64" s="460"/>
      <c r="B64" s="136" t="s">
        <v>131</v>
      </c>
      <c r="C64" s="118">
        <v>700</v>
      </c>
      <c r="D64" s="81">
        <v>801</v>
      </c>
      <c r="E64" s="81">
        <v>80101</v>
      </c>
      <c r="F64" s="81">
        <v>4240</v>
      </c>
    </row>
    <row r="65" spans="1:6" ht="38.25">
      <c r="A65" s="461"/>
      <c r="B65" s="119" t="s">
        <v>132</v>
      </c>
      <c r="C65" s="106">
        <v>3599.34</v>
      </c>
      <c r="D65" s="112">
        <v>801</v>
      </c>
      <c r="E65" s="112">
        <v>80101</v>
      </c>
      <c r="F65" s="123" t="s">
        <v>133</v>
      </c>
    </row>
    <row r="66" spans="1:6" ht="32.25" customHeight="1">
      <c r="A66" s="137" t="s">
        <v>134</v>
      </c>
      <c r="B66" s="98" t="s">
        <v>135</v>
      </c>
      <c r="C66" s="138">
        <v>11903.97</v>
      </c>
      <c r="D66" s="85">
        <v>600</v>
      </c>
      <c r="E66" s="85">
        <v>60016</v>
      </c>
      <c r="F66" s="85">
        <v>4270</v>
      </c>
    </row>
    <row r="67" spans="1:6" ht="27.75" customHeight="1">
      <c r="A67" s="459" t="s">
        <v>136</v>
      </c>
      <c r="B67" s="79" t="s">
        <v>137</v>
      </c>
      <c r="C67" s="103">
        <v>9000</v>
      </c>
      <c r="D67" s="125">
        <v>921</v>
      </c>
      <c r="E67" s="125">
        <v>92109</v>
      </c>
      <c r="F67" s="125">
        <v>6050</v>
      </c>
    </row>
    <row r="68" spans="1:6" ht="29.25" customHeight="1">
      <c r="A68" s="460"/>
      <c r="B68" s="86" t="s">
        <v>138</v>
      </c>
      <c r="C68" s="106">
        <v>9000</v>
      </c>
      <c r="D68" s="101">
        <v>600</v>
      </c>
      <c r="E68" s="101">
        <v>60016</v>
      </c>
      <c r="F68" s="101">
        <v>4270</v>
      </c>
    </row>
    <row r="69" spans="1:6" ht="15.75" customHeight="1">
      <c r="A69" s="461"/>
      <c r="B69" s="134" t="s">
        <v>139</v>
      </c>
      <c r="C69" s="111">
        <v>1027.8499999999999</v>
      </c>
      <c r="D69" s="139">
        <v>921</v>
      </c>
      <c r="E69" s="139">
        <v>92109</v>
      </c>
      <c r="F69" s="139">
        <v>2480</v>
      </c>
    </row>
    <row r="70" spans="1:6" ht="29.25" customHeight="1">
      <c r="A70" s="459" t="s">
        <v>140</v>
      </c>
      <c r="B70" s="136" t="s">
        <v>141</v>
      </c>
      <c r="C70" s="118">
        <v>12000</v>
      </c>
      <c r="D70" s="128">
        <v>900</v>
      </c>
      <c r="E70" s="128">
        <v>90015</v>
      </c>
      <c r="F70" s="128">
        <v>6050</v>
      </c>
    </row>
    <row r="71" spans="1:6" ht="21.75" customHeight="1">
      <c r="A71" s="460"/>
      <c r="B71" s="136" t="s">
        <v>142</v>
      </c>
      <c r="C71" s="118">
        <v>2000</v>
      </c>
      <c r="D71" s="128">
        <v>921</v>
      </c>
      <c r="E71" s="128">
        <v>92109</v>
      </c>
      <c r="F71" s="128">
        <v>2480</v>
      </c>
    </row>
    <row r="72" spans="1:6" ht="25.5">
      <c r="A72" s="460"/>
      <c r="B72" s="140" t="s">
        <v>143</v>
      </c>
      <c r="C72" s="106">
        <v>1500</v>
      </c>
      <c r="D72" s="128">
        <v>750</v>
      </c>
      <c r="E72" s="128">
        <v>75075</v>
      </c>
      <c r="F72" s="128">
        <v>4300</v>
      </c>
    </row>
    <row r="73" spans="1:6" ht="19.5" customHeight="1">
      <c r="A73" s="460"/>
      <c r="B73" s="140" t="s">
        <v>144</v>
      </c>
      <c r="C73" s="106">
        <v>1000</v>
      </c>
      <c r="D73" s="128">
        <v>801</v>
      </c>
      <c r="E73" s="128">
        <v>80101</v>
      </c>
      <c r="F73" s="128">
        <v>4270</v>
      </c>
    </row>
    <row r="74" spans="1:6" ht="21.75" customHeight="1">
      <c r="A74" s="460"/>
      <c r="B74" s="140" t="s">
        <v>145</v>
      </c>
      <c r="C74" s="106">
        <v>1000</v>
      </c>
      <c r="D74" s="128">
        <v>750</v>
      </c>
      <c r="E74" s="128">
        <v>75075</v>
      </c>
      <c r="F74" s="128">
        <v>4210</v>
      </c>
    </row>
    <row r="75" spans="1:6" ht="25.5">
      <c r="A75" s="461"/>
      <c r="B75" s="129" t="s">
        <v>146</v>
      </c>
      <c r="C75" s="130">
        <v>880.22</v>
      </c>
      <c r="D75" s="120">
        <v>921</v>
      </c>
      <c r="E75" s="120">
        <v>92109</v>
      </c>
      <c r="F75" s="120">
        <v>2480</v>
      </c>
    </row>
    <row r="76" spans="1:6" ht="38.25">
      <c r="A76" s="459" t="s">
        <v>147</v>
      </c>
      <c r="B76" s="135" t="s">
        <v>148</v>
      </c>
      <c r="C76" s="103">
        <v>8000</v>
      </c>
      <c r="D76" s="109">
        <v>600</v>
      </c>
      <c r="E76" s="109">
        <v>60016</v>
      </c>
      <c r="F76" s="109">
        <v>6050</v>
      </c>
    </row>
    <row r="77" spans="1:6" ht="22.5" customHeight="1">
      <c r="A77" s="460"/>
      <c r="B77" s="140" t="s">
        <v>149</v>
      </c>
      <c r="C77" s="106">
        <v>2000</v>
      </c>
      <c r="D77" s="457">
        <v>921</v>
      </c>
      <c r="E77" s="457">
        <v>92109</v>
      </c>
      <c r="F77" s="457">
        <v>2480</v>
      </c>
    </row>
    <row r="78" spans="1:6" ht="33" customHeight="1">
      <c r="A78" s="460"/>
      <c r="B78" s="140" t="s">
        <v>150</v>
      </c>
      <c r="C78" s="106">
        <v>3401.95</v>
      </c>
      <c r="D78" s="458"/>
      <c r="E78" s="458"/>
      <c r="F78" s="458"/>
    </row>
    <row r="79" spans="1:6" ht="25.5">
      <c r="A79" s="461"/>
      <c r="B79" s="116" t="s">
        <v>151</v>
      </c>
      <c r="C79" s="111">
        <v>1000</v>
      </c>
      <c r="D79" s="112">
        <v>801</v>
      </c>
      <c r="E79" s="112">
        <v>80101</v>
      </c>
      <c r="F79" s="112">
        <v>4270</v>
      </c>
    </row>
    <row r="80" spans="1:6" ht="47.25" customHeight="1">
      <c r="A80" s="90" t="s">
        <v>152</v>
      </c>
      <c r="B80" s="135" t="s">
        <v>153</v>
      </c>
      <c r="C80" s="103">
        <v>10084.450000000001</v>
      </c>
      <c r="D80" s="109">
        <v>600</v>
      </c>
      <c r="E80" s="109">
        <v>60016</v>
      </c>
      <c r="F80" s="109">
        <v>6050</v>
      </c>
    </row>
    <row r="81" spans="1:8" ht="21" customHeight="1">
      <c r="A81" s="459" t="s">
        <v>154</v>
      </c>
      <c r="B81" s="135" t="s">
        <v>155</v>
      </c>
      <c r="C81" s="141">
        <v>22260.54</v>
      </c>
      <c r="D81" s="142">
        <v>900</v>
      </c>
      <c r="E81" s="142">
        <v>90015</v>
      </c>
      <c r="F81" s="142">
        <v>6050</v>
      </c>
    </row>
    <row r="82" spans="1:8" ht="25.5">
      <c r="A82" s="460"/>
      <c r="B82" s="136" t="s">
        <v>156</v>
      </c>
      <c r="C82" s="143">
        <v>2500</v>
      </c>
      <c r="D82" s="144">
        <v>754</v>
      </c>
      <c r="E82" s="144">
        <v>75412</v>
      </c>
      <c r="F82" s="144">
        <v>4210</v>
      </c>
    </row>
    <row r="83" spans="1:8" ht="23.25" customHeight="1">
      <c r="A83" s="460"/>
      <c r="B83" s="140" t="s">
        <v>157</v>
      </c>
      <c r="C83" s="96">
        <v>1500</v>
      </c>
      <c r="D83" s="464">
        <v>921</v>
      </c>
      <c r="E83" s="464">
        <v>92109</v>
      </c>
      <c r="F83" s="466">
        <v>2480</v>
      </c>
    </row>
    <row r="84" spans="1:8" ht="23.25" customHeight="1">
      <c r="A84" s="460"/>
      <c r="B84" s="116" t="s">
        <v>158</v>
      </c>
      <c r="C84" s="145">
        <v>2000.05</v>
      </c>
      <c r="D84" s="465"/>
      <c r="E84" s="465"/>
      <c r="F84" s="467"/>
    </row>
    <row r="85" spans="1:8" ht="30" customHeight="1">
      <c r="A85" s="460"/>
      <c r="B85" s="136" t="s">
        <v>159</v>
      </c>
      <c r="C85" s="143">
        <v>800</v>
      </c>
      <c r="D85" s="144">
        <v>801</v>
      </c>
      <c r="E85" s="144">
        <v>80103</v>
      </c>
      <c r="F85" s="144" t="s">
        <v>65</v>
      </c>
    </row>
    <row r="86" spans="1:8" ht="31.5" customHeight="1">
      <c r="A86" s="460"/>
      <c r="B86" s="140" t="s">
        <v>160</v>
      </c>
      <c r="C86" s="96">
        <v>500</v>
      </c>
      <c r="D86" s="464">
        <v>801</v>
      </c>
      <c r="E86" s="464">
        <v>80101</v>
      </c>
      <c r="F86" s="466" t="s">
        <v>161</v>
      </c>
    </row>
    <row r="87" spans="1:8" ht="39.75" customHeight="1">
      <c r="A87" s="461"/>
      <c r="B87" s="116" t="s">
        <v>162</v>
      </c>
      <c r="C87" s="145">
        <v>353.53</v>
      </c>
      <c r="D87" s="465"/>
      <c r="E87" s="465"/>
      <c r="F87" s="467"/>
      <c r="H87" s="107" t="s">
        <v>1</v>
      </c>
    </row>
    <row r="88" spans="1:8" ht="20.25" customHeight="1">
      <c r="A88" s="459" t="s">
        <v>163</v>
      </c>
      <c r="B88" s="108" t="s">
        <v>164</v>
      </c>
      <c r="C88" s="146">
        <v>3000</v>
      </c>
      <c r="D88" s="109">
        <v>600</v>
      </c>
      <c r="E88" s="109">
        <v>60016</v>
      </c>
      <c r="F88" s="109">
        <v>4300</v>
      </c>
    </row>
    <row r="89" spans="1:8" ht="38.25">
      <c r="A89" s="460"/>
      <c r="B89" s="95" t="s">
        <v>165</v>
      </c>
      <c r="C89" s="147">
        <v>3000</v>
      </c>
      <c r="D89" s="109">
        <v>600</v>
      </c>
      <c r="E89" s="109">
        <v>60016</v>
      </c>
      <c r="F89" s="109">
        <v>4270</v>
      </c>
    </row>
    <row r="90" spans="1:8" ht="25.5">
      <c r="A90" s="460"/>
      <c r="B90" s="95" t="s">
        <v>166</v>
      </c>
      <c r="C90" s="147">
        <v>2040.47</v>
      </c>
      <c r="D90" s="81">
        <v>710</v>
      </c>
      <c r="E90" s="81">
        <v>71004</v>
      </c>
      <c r="F90" s="82" t="s">
        <v>65</v>
      </c>
    </row>
    <row r="91" spans="1:8" ht="23.25" customHeight="1">
      <c r="A91" s="460"/>
      <c r="B91" s="95" t="s">
        <v>167</v>
      </c>
      <c r="C91" s="147">
        <v>2000</v>
      </c>
      <c r="D91" s="81">
        <v>921</v>
      </c>
      <c r="E91" s="81">
        <v>92109</v>
      </c>
      <c r="F91" s="81">
        <v>2480</v>
      </c>
    </row>
    <row r="92" spans="1:8" ht="36.75" customHeight="1">
      <c r="A92" s="461"/>
      <c r="B92" s="95" t="s">
        <v>168</v>
      </c>
      <c r="C92" s="148">
        <v>1000</v>
      </c>
      <c r="D92" s="112">
        <v>801</v>
      </c>
      <c r="E92" s="112">
        <v>80103</v>
      </c>
      <c r="F92" s="112">
        <v>6050</v>
      </c>
    </row>
    <row r="93" spans="1:8" ht="51">
      <c r="A93" s="459" t="s">
        <v>169</v>
      </c>
      <c r="B93" s="135" t="s">
        <v>170</v>
      </c>
      <c r="C93" s="146">
        <v>9000</v>
      </c>
      <c r="D93" s="109">
        <v>900</v>
      </c>
      <c r="E93" s="109">
        <v>90015</v>
      </c>
      <c r="F93" s="109" t="s">
        <v>171</v>
      </c>
    </row>
    <row r="94" spans="1:8">
      <c r="A94" s="460"/>
      <c r="B94" s="136" t="s">
        <v>172</v>
      </c>
      <c r="C94" s="149">
        <v>1000</v>
      </c>
      <c r="D94" s="81">
        <v>754</v>
      </c>
      <c r="E94" s="81">
        <v>75412</v>
      </c>
      <c r="F94" s="81">
        <v>4210</v>
      </c>
    </row>
    <row r="95" spans="1:8" ht="63.75">
      <c r="A95" s="460"/>
      <c r="B95" s="140" t="s">
        <v>173</v>
      </c>
      <c r="C95" s="147">
        <v>2500</v>
      </c>
      <c r="D95" s="81">
        <v>600</v>
      </c>
      <c r="E95" s="81">
        <v>60016</v>
      </c>
      <c r="F95" s="81">
        <v>4300</v>
      </c>
    </row>
    <row r="96" spans="1:8">
      <c r="A96" s="460"/>
      <c r="B96" s="150" t="s">
        <v>174</v>
      </c>
      <c r="C96" s="151">
        <v>2000</v>
      </c>
      <c r="D96" s="457">
        <v>921</v>
      </c>
      <c r="E96" s="457">
        <v>92109</v>
      </c>
      <c r="F96" s="457">
        <v>2480</v>
      </c>
    </row>
    <row r="97" spans="1:6">
      <c r="A97" s="460"/>
      <c r="B97" s="150" t="s">
        <v>75</v>
      </c>
      <c r="C97" s="151">
        <v>2999.55</v>
      </c>
      <c r="D97" s="462"/>
      <c r="E97" s="462"/>
      <c r="F97" s="462"/>
    </row>
    <row r="98" spans="1:6">
      <c r="A98" s="461"/>
      <c r="B98" s="116" t="s">
        <v>175</v>
      </c>
      <c r="C98" s="111">
        <v>6000</v>
      </c>
      <c r="D98" s="463"/>
      <c r="E98" s="463"/>
      <c r="F98" s="463"/>
    </row>
    <row r="99" spans="1:6" ht="15.75">
      <c r="A99" s="152" t="s">
        <v>176</v>
      </c>
      <c r="B99" s="152"/>
      <c r="C99" s="153">
        <f>SUM(C9:C98)</f>
        <v>391936.63999999984</v>
      </c>
      <c r="D99" s="154"/>
      <c r="E99" s="154"/>
      <c r="F99" s="154"/>
    </row>
  </sheetData>
  <mergeCells count="48">
    <mergeCell ref="A32:A34"/>
    <mergeCell ref="C7:F7"/>
    <mergeCell ref="A9:A13"/>
    <mergeCell ref="D11:D13"/>
    <mergeCell ref="E11:E13"/>
    <mergeCell ref="F11:F13"/>
    <mergeCell ref="A15:A21"/>
    <mergeCell ref="D15:D17"/>
    <mergeCell ref="E15:E17"/>
    <mergeCell ref="F15:F17"/>
    <mergeCell ref="A22:A26"/>
    <mergeCell ref="A27:A31"/>
    <mergeCell ref="D28:D30"/>
    <mergeCell ref="E28:E30"/>
    <mergeCell ref="F28:F30"/>
    <mergeCell ref="F62:F63"/>
    <mergeCell ref="A35:A38"/>
    <mergeCell ref="A39:A43"/>
    <mergeCell ref="D39:D40"/>
    <mergeCell ref="E39:E40"/>
    <mergeCell ref="F39:F40"/>
    <mergeCell ref="A44:A49"/>
    <mergeCell ref="A50:A52"/>
    <mergeCell ref="A53:A58"/>
    <mergeCell ref="A59:A65"/>
    <mergeCell ref="D62:D63"/>
    <mergeCell ref="E62:E63"/>
    <mergeCell ref="D47:D49"/>
    <mergeCell ref="E47:E49"/>
    <mergeCell ref="F47:F49"/>
    <mergeCell ref="A67:A69"/>
    <mergeCell ref="A70:A75"/>
    <mergeCell ref="A76:A79"/>
    <mergeCell ref="D77:D78"/>
    <mergeCell ref="E77:E78"/>
    <mergeCell ref="F77:F78"/>
    <mergeCell ref="A88:A92"/>
    <mergeCell ref="A93:A98"/>
    <mergeCell ref="D96:D98"/>
    <mergeCell ref="E96:E98"/>
    <mergeCell ref="F96:F98"/>
    <mergeCell ref="A81:A87"/>
    <mergeCell ref="D83:D84"/>
    <mergeCell ref="E83:E84"/>
    <mergeCell ref="F83:F84"/>
    <mergeCell ref="D86:D87"/>
    <mergeCell ref="E86:E87"/>
    <mergeCell ref="F86:F87"/>
  </mergeCells>
  <pageMargins left="0.7" right="0.7" top="0.75" bottom="0.75" header="0.3" footer="0.3"/>
  <pageSetup paperSize="9" scale="96" fitToHeight="0" orientation="landscape" horizontalDpi="4294967294" verticalDpi="4294967294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zm.tabela2a (2)</vt:lpstr>
      <vt:lpstr>zał.2</vt:lpstr>
      <vt:lpstr>zał. 3</vt:lpstr>
      <vt:lpstr>zał.6</vt:lpstr>
      <vt:lpstr>zał.9</vt:lpstr>
      <vt:lpstr>zał.11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Katarzyna Batka</cp:lastModifiedBy>
  <cp:lastPrinted>2016-12-05T10:38:20Z</cp:lastPrinted>
  <dcterms:created xsi:type="dcterms:W3CDTF">2016-11-09T13:49:03Z</dcterms:created>
  <dcterms:modified xsi:type="dcterms:W3CDTF">2016-12-05T10:39:02Z</dcterms:modified>
</cp:coreProperties>
</file>