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7 ROK\BUDŻET 2017\ZMIANY BUDŻETU\ZMIANA 28.06.2017\"/>
    </mc:Choice>
  </mc:AlternateContent>
  <bookViews>
    <workbookView xWindow="0" yWindow="0" windowWidth="19200" windowHeight="10995" activeTab="4"/>
  </bookViews>
  <sheets>
    <sheet name="Tabela nr 2a" sheetId="1" r:id="rId1"/>
    <sheet name="zał.2" sheetId="6" r:id="rId2"/>
    <sheet name="zał.6" sheetId="2" r:id="rId3"/>
    <sheet name="Zał  nr9" sheetId="3" r:id="rId4"/>
    <sheet name="Zał 9a" sheetId="4" r:id="rId5"/>
    <sheet name="zał.11" sheetId="5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2" i="6" l="1"/>
  <c r="F91" i="6"/>
  <c r="E91" i="6"/>
  <c r="F90" i="6"/>
  <c r="E90" i="6"/>
  <c r="F89" i="6"/>
  <c r="E89" i="6"/>
  <c r="F88" i="6"/>
  <c r="E88" i="6"/>
  <c r="I86" i="6"/>
  <c r="H86" i="6"/>
  <c r="G86" i="6"/>
  <c r="F86" i="6"/>
  <c r="E86" i="6" s="1"/>
  <c r="D86" i="6"/>
  <c r="F85" i="6"/>
  <c r="E85" i="6"/>
  <c r="F84" i="6"/>
  <c r="E84" i="6"/>
  <c r="F83" i="6"/>
  <c r="E83" i="6"/>
  <c r="J81" i="6"/>
  <c r="I81" i="6"/>
  <c r="I93" i="6" s="1"/>
  <c r="H81" i="6"/>
  <c r="G81" i="6"/>
  <c r="G93" i="6" s="1"/>
  <c r="F81" i="6"/>
  <c r="E81" i="6"/>
  <c r="D81" i="6"/>
  <c r="E80" i="6"/>
  <c r="E79" i="6"/>
  <c r="E78" i="6"/>
  <c r="E77" i="6"/>
  <c r="F76" i="6"/>
  <c r="E76" i="6" s="1"/>
  <c r="F75" i="6"/>
  <c r="E75" i="6" s="1"/>
  <c r="F74" i="6"/>
  <c r="E74" i="6" s="1"/>
  <c r="F73" i="6"/>
  <c r="E73" i="6" s="1"/>
  <c r="F72" i="6"/>
  <c r="E72" i="6" s="1"/>
  <c r="J70" i="6"/>
  <c r="I70" i="6"/>
  <c r="H70" i="6"/>
  <c r="G70" i="6"/>
  <c r="F70" i="6"/>
  <c r="E70" i="6" s="1"/>
  <c r="D70" i="6"/>
  <c r="E69" i="6"/>
  <c r="E68" i="6"/>
  <c r="E67" i="6"/>
  <c r="E66" i="6"/>
  <c r="E65" i="6"/>
  <c r="E64" i="6"/>
  <c r="E63" i="6"/>
  <c r="F62" i="6"/>
  <c r="E62" i="6" s="1"/>
  <c r="F61" i="6"/>
  <c r="E61" i="6" s="1"/>
  <c r="F60" i="6"/>
  <c r="E60" i="6" s="1"/>
  <c r="F59" i="6"/>
  <c r="E59" i="6" s="1"/>
  <c r="F58" i="6"/>
  <c r="E58" i="6" s="1"/>
  <c r="J56" i="6"/>
  <c r="I56" i="6"/>
  <c r="H56" i="6"/>
  <c r="G56" i="6"/>
  <c r="F56" i="6"/>
  <c r="E56" i="6" s="1"/>
  <c r="D56" i="6"/>
  <c r="E55" i="6"/>
  <c r="F54" i="6"/>
  <c r="E54" i="6" s="1"/>
  <c r="J52" i="6"/>
  <c r="I52" i="6"/>
  <c r="H52" i="6"/>
  <c r="G52" i="6"/>
  <c r="F52" i="6"/>
  <c r="E52" i="6" s="1"/>
  <c r="D52" i="6"/>
  <c r="E51" i="6"/>
  <c r="F50" i="6"/>
  <c r="E50" i="6" s="1"/>
  <c r="J48" i="6"/>
  <c r="I48" i="6"/>
  <c r="H48" i="6"/>
  <c r="G48" i="6"/>
  <c r="F48" i="6"/>
  <c r="E48" i="6" s="1"/>
  <c r="D48" i="6"/>
  <c r="E47" i="6"/>
  <c r="F46" i="6"/>
  <c r="E46" i="6" s="1"/>
  <c r="J44" i="6"/>
  <c r="I44" i="6"/>
  <c r="H44" i="6"/>
  <c r="G44" i="6"/>
  <c r="F44" i="6"/>
  <c r="E44" i="6" s="1"/>
  <c r="D44" i="6"/>
  <c r="F43" i="6"/>
  <c r="E43" i="6"/>
  <c r="E41" i="6" s="1"/>
  <c r="E42" i="6"/>
  <c r="J41" i="6"/>
  <c r="I41" i="6"/>
  <c r="H41" i="6"/>
  <c r="G41" i="6"/>
  <c r="F41" i="6"/>
  <c r="D41" i="6"/>
  <c r="E40" i="6"/>
  <c r="E39" i="6"/>
  <c r="J37" i="6"/>
  <c r="I37" i="6"/>
  <c r="H37" i="6"/>
  <c r="G37" i="6"/>
  <c r="F37" i="6"/>
  <c r="E37" i="6"/>
  <c r="D37" i="6"/>
  <c r="E36" i="6"/>
  <c r="E35" i="6"/>
  <c r="F34" i="6"/>
  <c r="E34" i="6" s="1"/>
  <c r="F33" i="6"/>
  <c r="E33" i="6" s="1"/>
  <c r="F32" i="6"/>
  <c r="E32" i="6" s="1"/>
  <c r="J30" i="6"/>
  <c r="I30" i="6"/>
  <c r="H30" i="6"/>
  <c r="G30" i="6"/>
  <c r="F30" i="6"/>
  <c r="E30" i="6" s="1"/>
  <c r="D30" i="6"/>
  <c r="E29" i="6"/>
  <c r="E28" i="6"/>
  <c r="E27" i="6"/>
  <c r="F26" i="6"/>
  <c r="E26" i="6" s="1"/>
  <c r="F25" i="6"/>
  <c r="E25" i="6" s="1"/>
  <c r="F24" i="6"/>
  <c r="E24" i="6" s="1"/>
  <c r="F23" i="6"/>
  <c r="E23" i="6" s="1"/>
  <c r="J21" i="6"/>
  <c r="J93" i="6" s="1"/>
  <c r="I21" i="6"/>
  <c r="H21" i="6"/>
  <c r="H93" i="6" s="1"/>
  <c r="G21" i="6"/>
  <c r="F21" i="6"/>
  <c r="F93" i="6" s="1"/>
  <c r="D21" i="6"/>
  <c r="E20" i="6"/>
  <c r="E19" i="6"/>
  <c r="E18" i="6"/>
  <c r="F17" i="6"/>
  <c r="E17" i="6" s="1"/>
  <c r="F16" i="6"/>
  <c r="E16" i="6" s="1"/>
  <c r="F15" i="6"/>
  <c r="E15" i="6" s="1"/>
  <c r="J13" i="6"/>
  <c r="I13" i="6"/>
  <c r="H13" i="6"/>
  <c r="G13" i="6"/>
  <c r="F13" i="6"/>
  <c r="E13" i="6" s="1"/>
  <c r="D13" i="6"/>
  <c r="D93" i="6" l="1"/>
  <c r="E21" i="6"/>
  <c r="E93" i="6" s="1"/>
  <c r="C108" i="5" l="1"/>
  <c r="E65" i="4" l="1"/>
  <c r="E60" i="4"/>
  <c r="E25" i="4"/>
  <c r="E23" i="4"/>
  <c r="K20" i="3"/>
  <c r="M19" i="3"/>
  <c r="M17" i="3" s="1"/>
  <c r="M20" i="3" s="1"/>
  <c r="G19" i="3"/>
  <c r="L17" i="3"/>
  <c r="L20" i="3" s="1"/>
  <c r="J17" i="3"/>
  <c r="J20" i="3" s="1"/>
  <c r="I17" i="3"/>
  <c r="I20" i="3" s="1"/>
  <c r="H17" i="3"/>
  <c r="H20" i="3" s="1"/>
  <c r="G17" i="3"/>
  <c r="G20" i="3" s="1"/>
  <c r="F17" i="3"/>
  <c r="F20" i="3" s="1"/>
  <c r="E17" i="3"/>
  <c r="E20" i="3" s="1"/>
  <c r="F37" i="2"/>
  <c r="F27" i="2"/>
  <c r="F38" i="2" s="1"/>
  <c r="K61" i="1"/>
  <c r="I61" i="1"/>
  <c r="H61" i="1"/>
  <c r="G61" i="1"/>
  <c r="F61" i="1"/>
  <c r="K40" i="1"/>
</calcChain>
</file>

<file path=xl/sharedStrings.xml><?xml version="1.0" encoding="utf-8"?>
<sst xmlns="http://schemas.openxmlformats.org/spreadsheetml/2006/main" count="586" uniqueCount="395">
  <si>
    <t xml:space="preserve"> </t>
  </si>
  <si>
    <t>Tabela nr 2a</t>
  </si>
  <si>
    <t>Rady Gminy Sicienko</t>
  </si>
  <si>
    <t>zmieniajacej uchwałę  w sprawie uchwalenia budżetu gminy  na 2017 rok</t>
  </si>
  <si>
    <t xml:space="preserve">Zadania inwestycyjne w 2017 rok   </t>
  </si>
  <si>
    <t>PO ZMIANACH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</si>
  <si>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</si>
  <si>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</si>
  <si>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</si>
  <si>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</si>
  <si>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</si>
  <si>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</si>
  <si>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</si>
  <si>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</si>
  <si>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2017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</si>
  <si>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</si>
  <si>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</si>
  <si>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</si>
  <si>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</si>
  <si>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</si>
  <si>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</si>
  <si>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</si>
  <si>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</si>
  <si>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</si>
  <si>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</si>
  <si>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>Przebudowa sieci wodociągowej w ul. Bydgoskiej w Sicienku</t>
  </si>
  <si>
    <t>Rozbudowa sieci wodociągowej w Strzelewie</t>
  </si>
  <si>
    <t>Rozbudowa sieci wodociągowej w ul. Górzystej w Osówcu</t>
  </si>
  <si>
    <t>Przebudowa  wraz z rozbudową wodociągowej  pompowni strefowej na działce nr 44/26 w miejscowosci Wojnowo Gmina Sicienko</t>
  </si>
  <si>
    <t xml:space="preserve">A.      
B.
C.  </t>
  </si>
  <si>
    <t xml:space="preserve">Rozbudowa drogi wojewódzkiej nr 244 Kamieniec-Strzelce Dolne poprzez budowę ścieżki rowerowej Wojnowo-Mochle gm. Sicienko- pomoc finansowa   </t>
  </si>
  <si>
    <t>dotacja celowa dla Województwa Kujawsko-Pomorskiego</t>
  </si>
  <si>
    <t xml:space="preserve">Przebudowa  drogi wojewódzkiej nr 243  poprzez remont chodnika w miejscowości Słupowo gm. Sicienko- pomoc finansowa   </t>
  </si>
  <si>
    <t>Rozbudowa drogi powiatowej 1920C Samsieczynek- Wojnowo- ulicy Bydgoskiej i Nakielskiej w Sicienku - pomoc finansowa</t>
  </si>
  <si>
    <t>dotacja celowa dla Powiatu Bydgoskiego</t>
  </si>
  <si>
    <t xml:space="preserve">Budowa dróg gminnych w Pawłówku ul. Mała Góra - dokumentacja </t>
  </si>
  <si>
    <t xml:space="preserve">A.      
B.  
C.  </t>
  </si>
  <si>
    <t>Urząd Gminy</t>
  </si>
  <si>
    <t>Budowa odcinka drogi gminnej nr 50302 ul. Łąkowa w Kruszynie</t>
  </si>
  <si>
    <t xml:space="preserve">A.      
B.  
C.   </t>
  </si>
  <si>
    <t>Budowa odcinka  drogi gminnej  nr  G50305C   Samsieczno- Marynin  - dokumentacja II etap</t>
  </si>
  <si>
    <t xml:space="preserve">Przebudowa dróg gminnych i osiedlowych poprzez   powierzchniowe utrwalenie nawierzchni, w tym: </t>
  </si>
  <si>
    <t>droga gminna w Dąbrówczynie</t>
  </si>
  <si>
    <t>strona 1</t>
  </si>
  <si>
    <t>droga gminna w Mochlu dz nr 161/32;161/44; 161/53 i 161/65 - dokumentacja techniczna</t>
  </si>
  <si>
    <t>Przebudowa drogi gminnej w Teresinie dz. nr 14/15</t>
  </si>
  <si>
    <t>Przebudowa drogi gminnej Osówiec Wybudowanie - utwardzenie ul. Poziomkowej, Jagodowej i Malinowej - dokumentacja</t>
  </si>
  <si>
    <t xml:space="preserve">Przebudowa skrzyżowania w Teresinie - dokumentacja </t>
  </si>
  <si>
    <t>Budowa ulic w Sicienku  - ul. Klonowa</t>
  </si>
  <si>
    <t xml:space="preserve">A.      
B.250 000,00
C.  </t>
  </si>
  <si>
    <t>Wykup dróg</t>
  </si>
  <si>
    <t>A.     
B.
C.</t>
  </si>
  <si>
    <t>Zakup nieruchomości</t>
  </si>
  <si>
    <t>Dofinansowanie zakupu samochodu przez Policję</t>
  </si>
  <si>
    <t>Wpłata na fundusz celowy Komendy Powiatowej Policji</t>
  </si>
  <si>
    <t>Dofinansowanie zakupu używanego samochodu ratowniczo- gaśniczego dla OSP Sicienko</t>
  </si>
  <si>
    <t>Dotacja celowa dla OSP Sicienko</t>
  </si>
  <si>
    <t>Kompleksowa modernizacja energetyczna budynku  Szkoły Podstawowej w Strzelewie</t>
  </si>
  <si>
    <t>Kompleksowa modernizacja energetyczna budynku  Szkoły Podstawowej w Samsiecznie</t>
  </si>
  <si>
    <t>Przebudowa wewnętrznej instalacji gazowej w budynku Szkoły Podstawowej W kruszynie</t>
  </si>
  <si>
    <t>Szkoła Podstawowa w Kruszynie</t>
  </si>
  <si>
    <t>Rozwój infrastruktury wodno-kanalizacyjnej w Gminie Sicienko, w tym</t>
  </si>
  <si>
    <t xml:space="preserve">A.     
B. 350 000,00
C. </t>
  </si>
  <si>
    <t>Budowa sieci kanalizacyjnej w Kruszynie -    etap I odcinek sieci  od ul.Czaplej w Bydgoszczy do Kruszyna</t>
  </si>
  <si>
    <t>Budowa sieci kanalizacyjnej w Kruszynie -    część etapu II( centrum wsi)</t>
  </si>
  <si>
    <t>Budowa kanalizacji sanitarnej wraz z przykanalikami w miejscowości Goncarzewy i przesyłem ścieków do przepompowni w Teresinie opracowanie  analizy efektywności kosztowej</t>
  </si>
  <si>
    <t>Przebudowa i rozbudowa oczyszczalni ścieków w Wojnowie</t>
  </si>
  <si>
    <t xml:space="preserve">Budowa przydomowych oczyszczalni ścieków  i przyłączy ciśnieniowych do sieci kanalizacji sanitarnej- dotacja </t>
  </si>
  <si>
    <t>A.   
B.
C.</t>
  </si>
  <si>
    <t>Dotacja dla podmiotów nienależących do sektora finansów publicznych</t>
  </si>
  <si>
    <t>strona:2</t>
  </si>
  <si>
    <t>Budowa oświetlenia ulicznego, w tym:</t>
  </si>
  <si>
    <t xml:space="preserve"> Kruszyn - I etap - dokumentacja techniczna ul Osówiecka, ul. Łąkowa, ul. Leśna do ul. Brzozowej- dokumentacja</t>
  </si>
  <si>
    <t>Mochle - droga do działek nr 131/…- dokumentacja</t>
  </si>
  <si>
    <t>Osówiec ul. Przy Lesie 1 punkt</t>
  </si>
  <si>
    <t>Pawłówek - Przeniesienie lamp z ul. Przyjaznej na ul. Nad Torem - dokumentacja</t>
  </si>
  <si>
    <t>Sicienko - ul. Lipowa 1 punkt, ul. Akacjowa 2 punkty</t>
  </si>
  <si>
    <t>Kamieniec - dokumentacja</t>
  </si>
  <si>
    <t xml:space="preserve">Rozbudowa oświetlenia w Strzelewie </t>
  </si>
  <si>
    <t>Budowa   świetlicy wiejskiej w Łukowcu</t>
  </si>
  <si>
    <t>Budowa   świetlicy wiejskiej w Teresinie</t>
  </si>
  <si>
    <t xml:space="preserve">Przebudowa świetlicy wiejskiej   w Dąbrówce Nowej    </t>
  </si>
  <si>
    <t>Budowa szamba przy świetlicy wiejskiej w Trzemiętówku</t>
  </si>
  <si>
    <t>dotacja dla Gminnego Ośrodka Kultury w Sicienku</t>
  </si>
  <si>
    <t>Budowa ogrodzenia placu zabaw w Osówcu</t>
  </si>
  <si>
    <t>Budowa boiska wielofunkcyjnego w Nowaczkowie</t>
  </si>
  <si>
    <t>Ogółem</t>
  </si>
  <si>
    <t xml:space="preserve">A.     
B.  600 000,00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</si>
  <si>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</si>
  <si>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</si>
  <si>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</si>
  <si>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</si>
  <si>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</si>
  <si>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strona:3</t>
  </si>
  <si>
    <t>Załącznik Nr 6</t>
  </si>
  <si>
    <t>Dotacje celowe na zadania własne gminy realizowane przez podmioty należące
i nienależące do sektora finansów publicznych  na 2017 rok</t>
  </si>
  <si>
    <t>w złotych</t>
  </si>
  <si>
    <t>Rozdział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</si>
  <si>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</si>
  <si>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</si>
  <si>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</si>
  <si>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</si>
  <si>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sfinansowanie lub dofinansowanie kosztów realizacji inwestycji w zakresie rozbudowy sieci wodociągowych</t>
  </si>
  <si>
    <t>2.</t>
  </si>
  <si>
    <t>Dotacja celowa dla Zakładu Komunalnego w Sicienku  na  dofinansowanie kosztów realizacjizadania pm. " Przebudowa  wraz z rozbudową wodociągowej  pompowni strefowej na działce nr 44/26 w miejscowosci Wojnowo Gmina Sicienko"</t>
  </si>
  <si>
    <t>3.</t>
  </si>
  <si>
    <t>Pomoc finansowa dla Województwa Kujawsko-Pomorskiego w formie dotacji celowej z przeznaczeniem na dofinansowanie zadania pn."Rozbudowa drogi wojewódzkiej nr 244 Kamieniec-Strzelce Dolne poprzez budowę ścieżki rowerowej Wojnowo-Mochle gm. Sicienko"</t>
  </si>
  <si>
    <t>4.</t>
  </si>
  <si>
    <t>Pomoc finansowa dla Województwa Kujawsko-Pomorskiego w formie dotacji celowej z przeznaczeniem na dofinansowanie zadania pn."Przebubudowa drogi wojewódzkiej nr 243  poprzez remont chodnika w miejscowości Słupowo gm. Sicienko"</t>
  </si>
  <si>
    <t>5.</t>
  </si>
  <si>
    <t xml:space="preserve">Pomoc finansowa dla Powiatu Bydgoskiego w formie dotacji celowej z przeznaczeniem na dofinansowanie zadania pn:"Rozbudowa drogi powiatowej 1920C Samsieczynek- Wojnowo- ulicy Bydgoskiej i Nakielskiej w Sicienku"  </t>
  </si>
  <si>
    <t>6.</t>
  </si>
  <si>
    <t xml:space="preserve">Pomoc finansowa dla Powiatu Bydgoskiego w formie dotacji celowej z przeznaczeniem na dofinansowanie zadania pn:"Remont chodnika wzdłuż drogi powiatowej 1910C Popielewo- Słupowo  na działkach nr 128/1 i 128/2 o łacznej długości około 400 mb."  </t>
  </si>
  <si>
    <t>7.</t>
  </si>
  <si>
    <t>Pomoc finansowa dla Województwa Kujawsko-Pomorskiego w formie dotacji celowej z przeznaczeniem na dofinansowanie zadania pn. Przeciwdziałanie wykluczeniu cyfrowemu na terenie Województwa Kujawsko-Pomorskiego</t>
  </si>
  <si>
    <t>8.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</si>
  <si>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</si>
  <si>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9.</t>
  </si>
  <si>
    <t>Dotacja celowa dla Miasta Bydgoszczy stanowiąca udział własny gminy w projekcie realizowanym w ramach działania „Wsparcie procesu zarządzania i wdrażania RPO”</t>
  </si>
  <si>
    <t>10.</t>
  </si>
  <si>
    <t xml:space="preserve">Współfinansowanie telefonu pogotowia dla ofiar przemocy w rodzinie "Niebieska Linia" </t>
  </si>
  <si>
    <t>11.</t>
  </si>
  <si>
    <t>Pomoc finansowa dla Gminy Koronowo w formie dotacji celowej z przeznaczeniem na dofinansowanie zadania w zakresie opieki nad dziećmi do lat 3 - prowadzenie żlobka we Wtelnie</t>
  </si>
  <si>
    <t>12.</t>
  </si>
  <si>
    <t xml:space="preserve">Dotacja celowa dla Miasta Bydgoszczy na zadania w zakresie zagospodarowania odpadów komunalnych zmieszanych </t>
  </si>
  <si>
    <t>13.</t>
  </si>
  <si>
    <t>Dotacja celowa dla Miasta Bydgoszczy na zadania w zakresie zapewnienia schroniska dla bezpańskich psów</t>
  </si>
  <si>
    <t>14.</t>
  </si>
  <si>
    <t xml:space="preserve">Dotacja celowa dla Gminnego Ośrodka Kultury z przeznaczeniem na dofinansowanie zadań  inwestycyjnych w zakresie budowy szamba przy świetlicy w Trzemiętówku </t>
  </si>
  <si>
    <t>15.</t>
  </si>
  <si>
    <t>Dotacja celowa dla Gminnego Ośrodka Kultury z przeznaczeniem na dofinansowanie zadań  inwestycyjnych w zakresie budowy ogrodzenia placu zabaw w Osówcu</t>
  </si>
  <si>
    <t>RAZEM</t>
  </si>
  <si>
    <t>PODMIOTY   NIENALEŻĄCE  DO  SEKTORA  FINANSÓW  PUBLICZNCH</t>
  </si>
  <si>
    <t>Dofinansowanie zakupu używanego  samochodu  ratowniczo-gaśniczego   dla OSP Sicienko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</si>
  <si>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</si>
  <si>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</si>
  <si>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</si>
  <si>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oczyszczalni ściekówi i przyłączy ciśnieniowych do sieci kanalizacji sanitarnej</t>
  </si>
  <si>
    <t>OGÓŁEM</t>
  </si>
  <si>
    <t>Załącznik Nr 9</t>
  </si>
  <si>
    <t>Plan przychodów i wydatków zakładów budżetowych</t>
  </si>
  <si>
    <t xml:space="preserve"> oraz dochodów i wydatków dochodów własnych jednostek budżetowych na 2017 rok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</si>
  <si>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</si>
  <si>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</si>
  <si>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</si>
  <si>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</si>
  <si>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</si>
  <si>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</si>
  <si>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</si>
  <si>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</si>
  <si>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</si>
  <si>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</si>
  <si>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</si>
  <si>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</si>
  <si>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</si>
  <si>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</si>
  <si>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</si>
  <si>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</si>
  <si>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Załącznik nr 9a</t>
  </si>
  <si>
    <t xml:space="preserve"> PRZYCHODY  I WYDATKI  ZAKŁADU  KOMUNALNEGO</t>
  </si>
  <si>
    <t>NA  2017 ROK</t>
  </si>
  <si>
    <t>Treść</t>
  </si>
  <si>
    <t>Plan na 2017 rok</t>
  </si>
  <si>
    <t>PRZYCHODY</t>
  </si>
  <si>
    <t>GOSPODARKA  KOMUNALNA  I OCHRONA  ŚRODOWISKA</t>
  </si>
  <si>
    <t>ZAKŁADY  GOSPODARKI  KOMUNALNEJ</t>
  </si>
  <si>
    <t>0750</t>
  </si>
  <si>
    <t>Dochody z najmu i dzierżawy składników majątkowych Skarbu Państwa, jednostek samorządu terytorialnego lub innych jednostek zaliczanych do sektora finansów publicznych oraz innych umów o podobnym charakterze</t>
  </si>
  <si>
    <t>0830</t>
  </si>
  <si>
    <t>Wpływy z usług</t>
  </si>
  <si>
    <t>0920</t>
  </si>
  <si>
    <t>odsetki</t>
  </si>
  <si>
    <t>0970</t>
  </si>
  <si>
    <t>Wpływy z różnych dochodów</t>
  </si>
  <si>
    <t>Dotacja przedmiotowa z budżetu dla samorządowego zakładu budżetowego pomniejszona o podatek VAT</t>
  </si>
  <si>
    <t>Dotacje celowe z budżetu na finansowanie lub dofinansowenie kosztów realizacji inwestycji i zakupów inwestycyjnych zakładów budżetowych</t>
  </si>
  <si>
    <t xml:space="preserve">Równowartość odpisów amortyzacyjnych </t>
  </si>
  <si>
    <t>Inne zwiększenia</t>
  </si>
  <si>
    <t>Stan środków obr. na początek roku</t>
  </si>
  <si>
    <t xml:space="preserve">  </t>
  </si>
  <si>
    <t>OGÓŁEM PRZYCHODY</t>
  </si>
  <si>
    <t>Plan po zmianach</t>
  </si>
  <si>
    <t xml:space="preserve">WYDATKI  </t>
  </si>
  <si>
    <t>3020</t>
  </si>
  <si>
    <t>Wydatki osobowe niezaliczone do wynagrodzeń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</si>
  <si>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</si>
  <si>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</si>
  <si>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</si>
  <si>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</si>
  <si>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</si>
  <si>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</si>
  <si>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</si>
  <si>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</t>
  </si>
  <si>
    <t>4140</t>
  </si>
  <si>
    <t>Wpłaty na Państwowy Fundusz Rehabilitacji Osób Niepełnosprawnych</t>
  </si>
  <si>
    <t>4170</t>
  </si>
  <si>
    <t>Wynagrodzenia bezosobowe</t>
  </si>
  <si>
    <t>4210</t>
  </si>
  <si>
    <t>Zakup materiałów i wyposażenia</t>
  </si>
  <si>
    <t>4260</t>
  </si>
  <si>
    <t>Zakup energii</t>
  </si>
  <si>
    <t>4270</t>
  </si>
  <si>
    <t>Zakup usług remontowych</t>
  </si>
  <si>
    <t>4280</t>
  </si>
  <si>
    <t>Zakup usług zdrowotnych</t>
  </si>
  <si>
    <t>4300</t>
  </si>
  <si>
    <t>Zakup usług pozostałych</t>
  </si>
  <si>
    <t>Opłaty z tytułu zakupu usług telekomunikacyjnych</t>
  </si>
  <si>
    <t>4390</t>
  </si>
  <si>
    <t>Zakup usług obejmujących wykonanie ekspertyz, analiz i opinii</t>
  </si>
  <si>
    <t>4410</t>
  </si>
  <si>
    <t>Podróże służbowe krajowe</t>
  </si>
  <si>
    <t>4430</t>
  </si>
  <si>
    <t>Różne opłaty i składki</t>
  </si>
  <si>
    <t>4440</t>
  </si>
  <si>
    <t>Odpisy na zakładowy fundusz świadczeń socjalnych</t>
  </si>
  <si>
    <t>4480</t>
  </si>
  <si>
    <t>Podatek od nieruchomości</t>
  </si>
  <si>
    <t>4500</t>
  </si>
  <si>
    <t>Podatek od środków transportowych</t>
  </si>
  <si>
    <t>4510</t>
  </si>
  <si>
    <t>Opłaty na rzecz budżetu państwa</t>
  </si>
  <si>
    <t>4520</t>
  </si>
  <si>
    <t>Opłaty na rzecz budżetów jednostek samorządu terytorialnego</t>
  </si>
  <si>
    <t>4530</t>
  </si>
  <si>
    <t>Podatek od towarów i usług (VAT).</t>
  </si>
  <si>
    <t>4580</t>
  </si>
  <si>
    <t>Pozostałe odsetki</t>
  </si>
  <si>
    <t>4600</t>
  </si>
  <si>
    <t>Kary, odszkodowania i grzywny wypłacane na rzecz osób prawnych i innych jednostek organizacyjnych</t>
  </si>
  <si>
    <t>4700</t>
  </si>
  <si>
    <t xml:space="preserve">Szkolenia pracowników niebędących członkami korpusu służby cywilnej </t>
  </si>
  <si>
    <t>4780</t>
  </si>
  <si>
    <t>Składki na Fundusz Emerytur Pomostowych</t>
  </si>
  <si>
    <t>Wydatki na inwestycyje zakładów budżetowych</t>
  </si>
  <si>
    <t>Wydatki na zakupy  inwestycyjne zakładów budżetowych</t>
  </si>
  <si>
    <t>Odpisy amortyzacyjne</t>
  </si>
  <si>
    <t>Inne zmniejszenia</t>
  </si>
  <si>
    <t>RAZEM  WYDATKI</t>
  </si>
  <si>
    <t>Podatek odochodowy od osób prawnych</t>
  </si>
  <si>
    <t>Wpłata do budżetu nadwyżki środków obrotowych</t>
  </si>
  <si>
    <t xml:space="preserve">Inne rozliczenia  (niewykorzystana do końca okresu sprawozdawczego  kwota dotacji celowej na inwestycje) </t>
  </si>
  <si>
    <t>Stan środków na koniec roku</t>
  </si>
  <si>
    <t>OGÓŁEM  WYDATKI</t>
  </si>
  <si>
    <t>do Uchwały  Nr XXVI/     /17</t>
  </si>
  <si>
    <t>z dnia 28 czerwca  2017 roku</t>
  </si>
  <si>
    <t>Rozbudowa sieci wodociągowej w Pawłówku od ul Akacjowej do dz. nr 27/1 i 27/27</t>
  </si>
  <si>
    <t>Przebudowa sieci wodociągowej w Kruszynie                           ( ul. Ogrodowa)</t>
  </si>
  <si>
    <t>Załącznik Nr 11</t>
  </si>
  <si>
    <t>Plan wydatków na przedsięwzięcia realizowane w ramach Funduszu sołeckiego w roku 2017</t>
  </si>
  <si>
    <t>Nazwa Sołectwa</t>
  </si>
  <si>
    <t>Nazwa przedsięwzięcia</t>
  </si>
  <si>
    <t>Kwota wydatku w zł</t>
  </si>
  <si>
    <t>DĄBRÓWKA  NOWA</t>
  </si>
  <si>
    <t>Modernizacja  świetlicy w Dąbrówce Nowej</t>
  </si>
  <si>
    <t>Spotkania integracyjne - festyny mieszkańców</t>
  </si>
  <si>
    <t>Doposażenie świetlicy wiejskiej</t>
  </si>
  <si>
    <t xml:space="preserve"> Obsługa   boiska w Dąbrówce Nowej</t>
  </si>
  <si>
    <t>GLISZCZ</t>
  </si>
  <si>
    <t>Remont dróg - zakup kruszywa na dz. 40-13;86/1;56/3;21/1;45/136;36/8 i 26/13</t>
  </si>
  <si>
    <t>Zakup namiotu</t>
  </si>
  <si>
    <t>Spotkania integracyjne mieszkańców</t>
  </si>
  <si>
    <t>Zakup termosów do świetlicy</t>
  </si>
  <si>
    <t>Zakup aparatu fotograficznego do świetlicy</t>
  </si>
  <si>
    <t>KRUSZYN</t>
  </si>
  <si>
    <t>Etap I  realizacji rewitalizacji Parku przy szkole</t>
  </si>
  <si>
    <t xml:space="preserve">4210;4240        4270; 4300;4340 </t>
  </si>
  <si>
    <t>Doposażenie Szkoły w Kruszynie</t>
  </si>
  <si>
    <t>Wsparcie organizacji Dnia Dziecka organizowanego przez SP w Kruszynie</t>
  </si>
  <si>
    <t>Wsparcie SP w Kruszynie</t>
  </si>
  <si>
    <t>Festyn Rodzinny</t>
  </si>
  <si>
    <t xml:space="preserve">Dofinansowanie działalności Koła Gospodyń Wiejskich  jako  przedstawicieli sołectwa  na pokazy, kiermasze i jarmarki w ramach promocji sołectwa i gminy </t>
  </si>
  <si>
    <t>Wsparcie   OSP  Kruszyn</t>
  </si>
  <si>
    <t>4210;  4300</t>
  </si>
  <si>
    <t>Tabliczki informacyjne dla Kruszyńca</t>
  </si>
  <si>
    <t>4210;4300</t>
  </si>
  <si>
    <t>Etap I wykonania oświetlenia Sołectwa Kruszyn - projekt</t>
  </si>
  <si>
    <t>ŁUKOWIEC</t>
  </si>
  <si>
    <t>Cele świetlicowe, tj. organizacja dnia dziecka, pikniku rodzinnego,dożynek wiejskich oraz spotkań integracyjnych</t>
  </si>
  <si>
    <t>Naprawa dróg dróg w Łukowcu poprzez nawiezienie tłucznia ( działka nr 46/2, od działki nr 185 do działki nr 101, od działki nr 167/6 do działki nr 153/1</t>
  </si>
  <si>
    <t>Podwieszenie dwóch lamp przy drodze gminnej (nr działki 73) naprzeciwko posesji nr 25 i pomiędzy posesją 21 a 22</t>
  </si>
  <si>
    <t>4270;6050</t>
  </si>
  <si>
    <t>Doposażenie Szkoły Podstawowej w Trzemiętowie w sprzęt sportowy i pomoce dydaktyczne</t>
  </si>
  <si>
    <t>4210; 4240</t>
  </si>
  <si>
    <t>Doposażenie remizy OSP Łukowiec w nieżbędny sprzęt pozwalający na uczestnictwo w akcjach ratowniczych</t>
  </si>
  <si>
    <t>MOCHLE</t>
  </si>
  <si>
    <t xml:space="preserve">Zakup kamienia  na drogę Chmielewo dz. nr 77,  Piotrkówko dz. nr 25,  Mochle- dz. nr 264                </t>
  </si>
  <si>
    <t>Projekt oświetlenia drogowego do Morzewca Nr dz. 131</t>
  </si>
  <si>
    <t xml:space="preserve">Koszenie trawy wokół świetlicy  i placu zabaw w  Mochlu i Piotrkówku </t>
  </si>
  <si>
    <t xml:space="preserve">Wykonanie  ławek do wiaty drewnianej </t>
  </si>
  <si>
    <t>Organizacja imprez integracyjnych dla mieszkańców</t>
  </si>
  <si>
    <t>Wykonanie tablicy informacyjnej z numerami posesji "Tu jestem"</t>
  </si>
  <si>
    <t>Przeniesienie wiaty autobusowej na dz. nr 274</t>
  </si>
  <si>
    <t>MURUCIN</t>
  </si>
  <si>
    <t>Dofinansowanie projektu budowy chodnika w Słupowie</t>
  </si>
  <si>
    <t>Dofinansowanie działalności świetlicy oraz organizacja imprez integracyjnych w świetlicy</t>
  </si>
  <si>
    <t>Dofinansowanie SP w Trzemiętowie - doposażenie Sali gimnastycznej</t>
  </si>
  <si>
    <t>NOWACZKOWO</t>
  </si>
  <si>
    <t>Budowa boiska wielofunkcyjnego o wym 15x30 zgodnie z opracowaną dokumentacją</t>
  </si>
  <si>
    <t>Organizacja pikniku sołeckiego</t>
  </si>
  <si>
    <t>OSÓWIEC</t>
  </si>
  <si>
    <t xml:space="preserve">Koszenie trawy  </t>
  </si>
  <si>
    <t>Zakup nagłośnienia do świetlicy</t>
  </si>
  <si>
    <t>Organizacja imprez integracyjnych</t>
  </si>
  <si>
    <t>Wykonanie ogrodzenia placu zabaw na Osiedlu Bajka</t>
  </si>
  <si>
    <t>Postawienie 1 lampy na ul. Przy Lesie</t>
  </si>
  <si>
    <t>6050;4270</t>
  </si>
  <si>
    <t>Postawienie 2  lamp na ul.Starowiejskiej</t>
  </si>
  <si>
    <t>Wykonanie projektu utwardzenia drogi wraz z odwodnieniem na ul. Poziomkowej, ul. Jagodowej oraz Malinowej</t>
  </si>
  <si>
    <t>PAWŁÓWEK</t>
  </si>
  <si>
    <t>Sporządzenie dokumentacji przebudowy ul. Mała Góra</t>
  </si>
  <si>
    <t>Sporządzenie dokumentacji przeniesienia lamp z ul. Przyjaznej na ul. Nad Torem</t>
  </si>
  <si>
    <t>Dofinansowanie akcji "Sprzątanie Świata"</t>
  </si>
  <si>
    <t>Dofinansowanie imprezy "Dzień Dziecka" w SP Kruszyn</t>
  </si>
  <si>
    <t>Wyposażenie nowej  świetlicy wiejskiej</t>
  </si>
  <si>
    <t>Organizacja dwóch imprez integracyjnych</t>
  </si>
  <si>
    <t>SAMSIECZNO</t>
  </si>
  <si>
    <t>Opracowanie dokumentacji projektowej na remont drogi do Marynina</t>
  </si>
  <si>
    <t>Dofinansowanie usługi czesania nawierzchni boiska wiejskiego w Samsiecznie</t>
  </si>
  <si>
    <t>SICIENKO</t>
  </si>
  <si>
    <t>Zakup sprzętu do ćwiczeń na wolnym powietrzu</t>
  </si>
  <si>
    <t>Organizacja spotkań  integracyjnych dla mieszkańców sołectwa</t>
  </si>
  <si>
    <t>Wykonanie trwałego podestu pod wiatą przy ITK w Sicienku</t>
  </si>
  <si>
    <t>Montaż 1 lampy na ul Lipowej i 2 lamp na   ul. Akacjowej w Sicienku</t>
  </si>
  <si>
    <t>6050; 4270</t>
  </si>
  <si>
    <t>Zakup sprzętu ratowniczo-gaśniczego dla OSP w Sicienku</t>
  </si>
  <si>
    <t>Ochrona Kasztanowców w Sicienku</t>
  </si>
  <si>
    <t>STRZELEWO</t>
  </si>
  <si>
    <t>Wykonanie ogrodzenia przy szkole</t>
  </si>
  <si>
    <t>Projekt montażu 2 lamp przy drodze do Kamieńca</t>
  </si>
  <si>
    <t>Organizacja festynu- Święto truskawki</t>
  </si>
  <si>
    <t>Organizacja festynu - Piknik rodzinny</t>
  </si>
  <si>
    <t>Remont schodów do świetlicy</t>
  </si>
  <si>
    <t>SZCZUTKI</t>
  </si>
  <si>
    <t xml:space="preserve">Podniesienie standardu oświetlenia drogowego na odcinku drogi gminnej ( działka nr 98) poprzez powieszenie dwóch opraw na istniejących słupach </t>
  </si>
  <si>
    <t>Zagospodarowanie terenu wokół stawu wiejskiego poprzez zakup dwóch ławek i kosza na śmieci  oraz wysypanie kruszywem kamiennym ścieżki</t>
  </si>
  <si>
    <t>4210;4270; 4300</t>
  </si>
  <si>
    <t>Utwardzenie kruszywem kamiennym zjazdu i  drogi gminnej    pomiędzy posesjami nr 16 i 49 (działka nr 90)</t>
  </si>
  <si>
    <t>TERESIN</t>
  </si>
  <si>
    <t>Wykonanie dokumentacji techniczenej i rozpoczęcie przebudowy skrzyżowania drogi powiatowej z drogą gminną nr dz. 14/12 i drogą gminną nr dz.9 i 4/3 stanowiącą dojazd do Fundacji, polegającej na postawieniu wiaty przystankowej, wybudowaniu części chodnika, azylu drogowego i przejścia dla pieszych</t>
  </si>
  <si>
    <t xml:space="preserve">Wykonanie dokumentacji technicznej i rozpoczęcie przebudowy drogi gminnej w Teresinie  przy blokach-działka  nr 14/15 </t>
  </si>
  <si>
    <t>Organizacja imprez integracyjnych dla dzieci  i dorosłych mieszkańców Sołectwa Teresin</t>
  </si>
  <si>
    <t>TRZEMIĘTOWO</t>
  </si>
  <si>
    <t>Budowa ogrodzenia wokół boiska i wydzielenie placu zabaw w Trzemiętowie Kol.</t>
  </si>
  <si>
    <t>Doposażenie Sali gimnastycznej w Szkole Podstawowej w Trzemiętowie</t>
  </si>
  <si>
    <t>4240;4210</t>
  </si>
  <si>
    <t>Remont świetlicy wiejskiej w Trzemiętowie tj. malowanie ścian i inne prace drobnoremontowe</t>
  </si>
  <si>
    <t>Środki na organizację imprez integracyjnych dla mieszkańców Sołectwa Trzemiętowo</t>
  </si>
  <si>
    <t>TRZEMIĘTÓWKO</t>
  </si>
  <si>
    <t>Utwardzenie kruszywem odcinka drogi (działki gminne nr: 117,124,135)</t>
  </si>
  <si>
    <t>Zakup wraz z montażem zbiornika bezodpływowego na ścieki przy budynku świetlicy wiejskiej w Trzemiętówku</t>
  </si>
  <si>
    <t xml:space="preserve">Doposażenie świetlicy wiejskiej w Trzemiętówku </t>
  </si>
  <si>
    <t>WIERZCHUCINEK</t>
  </si>
  <si>
    <t>Wykonanie dokumentacji projektowej budowy chodnika przy drodze powiatowej nr 1909C na odcinku Trzemiętowo-Wierzchucinek</t>
  </si>
  <si>
    <t xml:space="preserve">Dofinansowanie  festynów rodzinnych </t>
  </si>
  <si>
    <t xml:space="preserve">Dofinansowanie Szkoły Podstawowej w Trzemiętowie poprzez zakup sprzętu sportowego </t>
  </si>
  <si>
    <t>4210;4240</t>
  </si>
  <si>
    <t>WIERZCHUCICE</t>
  </si>
  <si>
    <t>Dofinansownie projektu chodnika z Trzemiętowa do Wierzchucinka</t>
  </si>
  <si>
    <t>Wykonanie tablicy ogłoszeniowej w Wierzchucinku przy posesji Państwa Pawlisz</t>
  </si>
  <si>
    <t>Zakup sprzętu sportowego do Sali gimnastycznej SP Trzemiętowo</t>
  </si>
  <si>
    <t>Zakup sprzętu sportowego do Świetlicy Wiejskiej w Trzemiętówku</t>
  </si>
  <si>
    <t xml:space="preserve">Imprezy integracyjne dla mieszkańców </t>
  </si>
  <si>
    <t>WOJNOWO</t>
  </si>
  <si>
    <t>Zakup działki nr  3/8</t>
  </si>
  <si>
    <t xml:space="preserve">Doposażenie  Ochotniczej Straży Pożarnej w Wojnowie </t>
  </si>
  <si>
    <t>Zamontowanie 2 lamp</t>
  </si>
  <si>
    <t>Doposażenie świetlicy wiejskiej w Wojnowie</t>
  </si>
  <si>
    <t>Organizacja imprezy integracyjnej dla mieszkańców</t>
  </si>
  <si>
    <t>ZAWADA - UGODA</t>
  </si>
  <si>
    <t xml:space="preserve">Nawiezienie kruszywa na drogę gminną działka nr 44 w Zawadzie , obręb geodezyjny Strzelewo </t>
  </si>
  <si>
    <t xml:space="preserve">Nawiezienie kruszywa i załatanie dziur na drodze gminnej działka nr 20/1 w Zawadzie </t>
  </si>
  <si>
    <t>Doposażenie świetlicy wiejskiej w Zawadzie - między innymi zakup drabiny i narzędzi do drewna</t>
  </si>
  <si>
    <t>ZIELONCZYN</t>
  </si>
  <si>
    <t>Sporządzenie projektu oraz rozpoczęcie prac związanych z odwodnieniem ulicy Spacerowej i Stromej</t>
  </si>
  <si>
    <t>4270;4300</t>
  </si>
  <si>
    <t>Doposażenie Szkoły Podstawowej w Kruszynie</t>
  </si>
  <si>
    <t>4210;4240;4300</t>
  </si>
  <si>
    <t>Zagospodarowanie i uporządkowanie działek gminnych o nr ewidenyjnym 118 i 44, usytuowanych w centrum wsi</t>
  </si>
  <si>
    <t>Zorganizowanie festynu rodzinnego</t>
  </si>
  <si>
    <t>Remont budynku  magazynowego, znajdującego się  przy świetlicy wiejskiej</t>
  </si>
  <si>
    <t xml:space="preserve">OGÓŁEM </t>
  </si>
  <si>
    <t>Zakup narybku do zbiornika wodnego w Trzemietówku</t>
  </si>
  <si>
    <t>Przedłużenie przepustu rowu - działka nr 74</t>
  </si>
  <si>
    <t>Załącznik Nr 2</t>
  </si>
  <si>
    <t>Dochody i wydatki związane z realizacją zadań z zakresu administracji rządowej i innych zadań zleconych odrębnymi ustawami  na 2017 rok                                                          PO ZMIANACH</t>
  </si>
  <si>
    <t>Dotacje
ogółem</t>
  </si>
  <si>
    <t>Wydatki
ogółem
(6+10)</t>
  </si>
  <si>
    <t>Wydatki
bieżące</t>
  </si>
  <si>
    <t>Wydatki
majątkowe</t>
  </si>
  <si>
    <t>wynagrodzenia</t>
  </si>
  <si>
    <t>pochodne od wynagrodzeń</t>
  </si>
  <si>
    <t>świadczenia społeczne</t>
  </si>
  <si>
    <t>01095</t>
  </si>
  <si>
    <t>strona :1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</si>
</sst>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_-* #,##0\ _z_ł_-;\-* #,##0\ _z_ł_-;_-* &quot;-&quot;??\ _z_ł_-;_-@_-"/>
  </numFmts>
  <fonts count="4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9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sz val="9"/>
      <name val="Arial CE"/>
      <charset val="238"/>
    </font>
    <font>
      <i/>
      <sz val="9"/>
      <name val="Arial CE"/>
      <charset val="238"/>
    </font>
    <font>
      <sz val="8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0"/>
      <name val="Arial CE"/>
      <family val="2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b/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sz val="6"/>
      <name val="Arial CE"/>
      <family val="2"/>
      <charset val="238"/>
    </font>
    <font>
      <b/>
      <sz val="10"/>
      <name val="Arial"/>
      <family val="2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b/>
      <i/>
      <sz val="9"/>
      <name val="Arial CE"/>
      <family val="2"/>
      <charset val="238"/>
    </font>
    <font>
      <b/>
      <i/>
      <u/>
      <sz val="11"/>
      <name val="Arial CE"/>
      <family val="2"/>
      <charset val="238"/>
    </font>
    <font>
      <b/>
      <sz val="9"/>
      <color indexed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indexed="9"/>
        <bgColor indexed="0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2" fillId="0" borderId="0"/>
    <xf numFmtId="43" fontId="7" fillId="0" borderId="0" applyFont="0" applyFill="0" applyBorder="0" applyAlignment="0" applyProtection="0"/>
    <xf numFmtId="0" fontId="2" fillId="0" borderId="0"/>
    <xf numFmtId="0" fontId="2" fillId="0" borderId="0"/>
    <xf numFmtId="0" fontId="7" fillId="0" borderId="0"/>
    <xf numFmtId="0" fontId="2" fillId="0" borderId="0"/>
    <xf numFmtId="43" fontId="2" fillId="0" borderId="0" applyFont="0" applyFill="0" applyBorder="0" applyAlignment="0" applyProtection="0"/>
    <xf numFmtId="0" fontId="38" fillId="0" borderId="0"/>
    <xf numFmtId="0" fontId="2" fillId="0" borderId="0"/>
    <xf numFmtId="0" fontId="38" fillId="0" borderId="0"/>
    <xf numFmtId="43" fontId="4" fillId="0" borderId="0" applyFont="0" applyFill="0" applyBorder="0" applyAlignment="0" applyProtection="0"/>
    <xf numFmtId="0" fontId="2" fillId="0" borderId="0"/>
  </cellStyleXfs>
  <cellXfs count="449">
    <xf numFmtId="0" fontId="0" fillId="0" borderId="0" xfId="0"/>
    <xf numFmtId="0" fontId="2" fillId="0" borderId="0" xfId="2" applyAlignment="1">
      <alignment vertical="center"/>
    </xf>
    <xf numFmtId="0" fontId="3" fillId="0" borderId="0" xfId="2" applyFont="1" applyAlignment="1">
      <alignment vertical="center"/>
    </xf>
    <xf numFmtId="0" fontId="5" fillId="0" borderId="0" xfId="3" applyFont="1"/>
    <xf numFmtId="0" fontId="6" fillId="0" borderId="0" xfId="2" applyFont="1" applyAlignment="1">
      <alignment vertical="center" wrapText="1"/>
    </xf>
    <xf numFmtId="43" fontId="2" fillId="0" borderId="0" xfId="4" applyFont="1"/>
    <xf numFmtId="0" fontId="2" fillId="0" borderId="0" xfId="2"/>
    <xf numFmtId="43" fontId="10" fillId="0" borderId="0" xfId="6" applyFont="1"/>
    <xf numFmtId="0" fontId="12" fillId="0" borderId="0" xfId="5" applyFont="1"/>
    <xf numFmtId="0" fontId="11" fillId="0" borderId="0" xfId="2" applyFont="1" applyFill="1" applyAlignment="1">
      <alignment vertical="center" wrapText="1"/>
    </xf>
    <xf numFmtId="41" fontId="15" fillId="3" borderId="3" xfId="2" applyNumberFormat="1" applyFont="1" applyFill="1" applyBorder="1" applyAlignment="1">
      <alignment horizontal="center" vertical="center"/>
    </xf>
    <xf numFmtId="0" fontId="15" fillId="3" borderId="3" xfId="2" quotePrefix="1" applyNumberFormat="1" applyFont="1" applyFill="1" applyBorder="1" applyAlignment="1">
      <alignment horizontal="center" vertical="center"/>
    </xf>
    <xf numFmtId="41" fontId="15" fillId="3" borderId="3" xfId="7" applyNumberFormat="1" applyFont="1" applyFill="1" applyBorder="1" applyAlignment="1">
      <alignment vertical="center" wrapText="1"/>
    </xf>
    <xf numFmtId="164" fontId="15" fillId="3" borderId="9" xfId="2" applyNumberFormat="1" applyFont="1" applyFill="1" applyBorder="1" applyAlignment="1">
      <alignment vertical="center"/>
    </xf>
    <xf numFmtId="164" fontId="15" fillId="3" borderId="3" xfId="2" applyNumberFormat="1" applyFont="1" applyFill="1" applyBorder="1" applyAlignment="1">
      <alignment vertical="center"/>
    </xf>
    <xf numFmtId="41" fontId="16" fillId="3" borderId="10" xfId="2" applyNumberFormat="1" applyFont="1" applyFill="1" applyBorder="1" applyAlignment="1">
      <alignment horizontal="center" vertical="center"/>
    </xf>
    <xf numFmtId="0" fontId="16" fillId="3" borderId="10" xfId="2" quotePrefix="1" applyNumberFormat="1" applyFont="1" applyFill="1" applyBorder="1" applyAlignment="1">
      <alignment horizontal="center" vertical="center"/>
    </xf>
    <xf numFmtId="41" fontId="17" fillId="3" borderId="10" xfId="7" applyNumberFormat="1" applyFont="1" applyFill="1" applyBorder="1" applyAlignment="1">
      <alignment vertical="center" wrapText="1"/>
    </xf>
    <xf numFmtId="164" fontId="16" fillId="3" borderId="10" xfId="2" applyNumberFormat="1" applyFont="1" applyFill="1" applyBorder="1" applyAlignment="1">
      <alignment vertical="center"/>
    </xf>
    <xf numFmtId="165" fontId="16" fillId="3" borderId="10" xfId="2" applyNumberFormat="1" applyFont="1" applyFill="1" applyBorder="1" applyAlignment="1">
      <alignment vertical="center"/>
    </xf>
    <xf numFmtId="0" fontId="16" fillId="3" borderId="11" xfId="2" quotePrefix="1" applyNumberFormat="1" applyFont="1" applyFill="1" applyBorder="1" applyAlignment="1">
      <alignment horizontal="center" vertical="center"/>
    </xf>
    <xf numFmtId="41" fontId="17" fillId="3" borderId="11" xfId="7" applyNumberFormat="1" applyFont="1" applyFill="1" applyBorder="1" applyAlignment="1">
      <alignment vertical="center" wrapText="1"/>
    </xf>
    <xf numFmtId="164" fontId="16" fillId="3" borderId="11" xfId="2" applyNumberFormat="1" applyFont="1" applyFill="1" applyBorder="1" applyAlignment="1">
      <alignment vertical="center"/>
    </xf>
    <xf numFmtId="165" fontId="16" fillId="3" borderId="11" xfId="2" applyNumberFormat="1" applyFont="1" applyFill="1" applyBorder="1" applyAlignment="1">
      <alignment vertical="center"/>
    </xf>
    <xf numFmtId="41" fontId="16" fillId="3" borderId="11" xfId="2" applyNumberFormat="1" applyFont="1" applyFill="1" applyBorder="1" applyAlignment="1">
      <alignment horizontal="center" vertical="center"/>
    </xf>
    <xf numFmtId="41" fontId="16" fillId="3" borderId="2" xfId="2" applyNumberFormat="1" applyFont="1" applyFill="1" applyBorder="1" applyAlignment="1">
      <alignment horizontal="center" vertical="center"/>
    </xf>
    <xf numFmtId="0" fontId="15" fillId="3" borderId="2" xfId="2" quotePrefix="1" applyNumberFormat="1" applyFont="1" applyFill="1" applyBorder="1" applyAlignment="1">
      <alignment horizontal="center" vertical="center"/>
    </xf>
    <xf numFmtId="0" fontId="10" fillId="4" borderId="12" xfId="0" applyFont="1" applyFill="1" applyBorder="1" applyAlignment="1" applyProtection="1">
      <alignment vertical="center" wrapText="1" shrinkToFit="1"/>
      <protection locked="0"/>
    </xf>
    <xf numFmtId="43" fontId="10" fillId="4" borderId="13" xfId="1" applyFont="1" applyFill="1" applyBorder="1" applyAlignment="1" applyProtection="1">
      <alignment horizontal="right" vertical="center" shrinkToFit="1"/>
      <protection locked="0"/>
    </xf>
    <xf numFmtId="43" fontId="10" fillId="4" borderId="13" xfId="1" applyFont="1" applyFill="1" applyBorder="1" applyAlignment="1" applyProtection="1">
      <alignment vertical="center" shrinkToFit="1"/>
      <protection locked="0"/>
    </xf>
    <xf numFmtId="165" fontId="16" fillId="3" borderId="2" xfId="2" applyNumberFormat="1" applyFont="1" applyFill="1" applyBorder="1" applyAlignment="1">
      <alignment vertical="center"/>
    </xf>
    <xf numFmtId="164" fontId="15" fillId="3" borderId="2" xfId="2" applyNumberFormat="1" applyFont="1" applyFill="1" applyBorder="1" applyAlignment="1">
      <alignment vertical="center" wrapText="1"/>
    </xf>
    <xf numFmtId="164" fontId="16" fillId="3" borderId="2" xfId="2" applyNumberFormat="1" applyFont="1" applyFill="1" applyBorder="1" applyAlignment="1">
      <alignment vertical="center"/>
    </xf>
    <xf numFmtId="0" fontId="15" fillId="3" borderId="2" xfId="2" applyFont="1" applyFill="1" applyBorder="1" applyAlignment="1">
      <alignment horizontal="left" vertical="center" wrapText="1"/>
    </xf>
    <xf numFmtId="0" fontId="15" fillId="3" borderId="3" xfId="2" applyFont="1" applyFill="1" applyBorder="1" applyAlignment="1">
      <alignment horizontal="center" vertical="center"/>
    </xf>
    <xf numFmtId="0" fontId="15" fillId="3" borderId="2" xfId="2" applyNumberFormat="1" applyFont="1" applyFill="1" applyBorder="1" applyAlignment="1">
      <alignment horizontal="center" vertical="center"/>
    </xf>
    <xf numFmtId="41" fontId="15" fillId="3" borderId="2" xfId="2" applyNumberFormat="1" applyFont="1" applyFill="1" applyBorder="1" applyAlignment="1">
      <alignment vertical="center" wrapText="1"/>
    </xf>
    <xf numFmtId="164" fontId="15" fillId="3" borderId="2" xfId="2" applyNumberFormat="1" applyFont="1" applyFill="1" applyBorder="1" applyAlignment="1">
      <alignment vertical="center"/>
    </xf>
    <xf numFmtId="0" fontId="15" fillId="3" borderId="2" xfId="2" applyFont="1" applyFill="1" applyBorder="1" applyAlignment="1">
      <alignment vertical="center" wrapText="1"/>
    </xf>
    <xf numFmtId="164" fontId="18" fillId="3" borderId="2" xfId="2" applyNumberFormat="1" applyFont="1" applyFill="1" applyBorder="1" applyAlignment="1">
      <alignment vertical="center" wrapText="1"/>
    </xf>
    <xf numFmtId="0" fontId="15" fillId="3" borderId="2" xfId="8" applyNumberFormat="1" applyFont="1" applyFill="1" applyBorder="1" applyAlignment="1">
      <alignment horizontal="center" vertical="center"/>
    </xf>
    <xf numFmtId="0" fontId="15" fillId="3" borderId="2" xfId="2" applyFont="1" applyFill="1" applyBorder="1" applyAlignment="1">
      <alignment vertical="center"/>
    </xf>
    <xf numFmtId="0" fontId="15" fillId="3" borderId="9" xfId="2" applyNumberFormat="1" applyFont="1" applyFill="1" applyBorder="1" applyAlignment="1">
      <alignment horizontal="center" vertical="center"/>
    </xf>
    <xf numFmtId="164" fontId="15" fillId="3" borderId="9" xfId="2" applyNumberFormat="1" applyFont="1" applyFill="1" applyBorder="1" applyAlignment="1">
      <alignment vertical="center" wrapText="1"/>
    </xf>
    <xf numFmtId="0" fontId="15" fillId="3" borderId="14" xfId="2" applyNumberFormat="1" applyFont="1" applyFill="1" applyBorder="1" applyAlignment="1">
      <alignment horizontal="center" vertical="center" wrapText="1"/>
    </xf>
    <xf numFmtId="164" fontId="15" fillId="3" borderId="14" xfId="2" applyNumberFormat="1" applyFont="1" applyFill="1" applyBorder="1" applyAlignment="1">
      <alignment vertical="center"/>
    </xf>
    <xf numFmtId="164" fontId="15" fillId="3" borderId="14" xfId="2" applyNumberFormat="1" applyFont="1" applyFill="1" applyBorder="1" applyAlignment="1">
      <alignment vertical="center" wrapText="1"/>
    </xf>
    <xf numFmtId="0" fontId="15" fillId="3" borderId="3" xfId="8" applyNumberFormat="1" applyFont="1" applyFill="1" applyBorder="1" applyAlignment="1">
      <alignment horizontal="center" vertical="center"/>
    </xf>
    <xf numFmtId="0" fontId="15" fillId="3" borderId="3" xfId="2" applyNumberFormat="1" applyFont="1" applyFill="1" applyBorder="1" applyAlignment="1">
      <alignment horizontal="center" vertical="center"/>
    </xf>
    <xf numFmtId="41" fontId="15" fillId="3" borderId="3" xfId="2" applyNumberFormat="1" applyFont="1" applyFill="1" applyBorder="1" applyAlignment="1">
      <alignment vertical="center" wrapText="1"/>
    </xf>
    <xf numFmtId="0" fontId="15" fillId="3" borderId="9" xfId="2" applyFont="1" applyFill="1" applyBorder="1" applyAlignment="1">
      <alignment horizontal="center" vertical="center"/>
    </xf>
    <xf numFmtId="41" fontId="15" fillId="3" borderId="9" xfId="2" applyNumberFormat="1" applyFont="1" applyFill="1" applyBorder="1" applyAlignment="1">
      <alignment vertical="center" wrapText="1"/>
    </xf>
    <xf numFmtId="0" fontId="15" fillId="3" borderId="15" xfId="2" applyFont="1" applyFill="1" applyBorder="1" applyAlignment="1">
      <alignment horizontal="center" vertical="center"/>
    </xf>
    <xf numFmtId="0" fontId="15" fillId="3" borderId="15" xfId="2" applyNumberFormat="1" applyFont="1" applyFill="1" applyBorder="1" applyAlignment="1">
      <alignment horizontal="center" vertical="center"/>
    </xf>
    <xf numFmtId="41" fontId="19" fillId="3" borderId="10" xfId="2" applyNumberFormat="1" applyFont="1" applyFill="1" applyBorder="1" applyAlignment="1">
      <alignment vertical="center" wrapText="1"/>
    </xf>
    <xf numFmtId="164" fontId="15" fillId="3" borderId="15" xfId="2" applyNumberFormat="1" applyFont="1" applyFill="1" applyBorder="1" applyAlignment="1">
      <alignment vertical="center"/>
    </xf>
    <xf numFmtId="0" fontId="15" fillId="3" borderId="7" xfId="2" applyNumberFormat="1" applyFont="1" applyFill="1" applyBorder="1" applyAlignment="1">
      <alignment horizontal="center" vertical="center"/>
    </xf>
    <xf numFmtId="41" fontId="19" fillId="3" borderId="11" xfId="2" applyNumberFormat="1" applyFont="1" applyFill="1" applyBorder="1" applyAlignment="1">
      <alignment vertical="center" wrapText="1"/>
    </xf>
    <xf numFmtId="164" fontId="15" fillId="3" borderId="7" xfId="2" applyNumberFormat="1" applyFont="1" applyFill="1" applyBorder="1" applyAlignment="1">
      <alignment vertical="center"/>
    </xf>
    <xf numFmtId="0" fontId="18" fillId="3" borderId="2" xfId="2" applyFont="1" applyFill="1" applyBorder="1" applyAlignment="1">
      <alignment horizontal="center" vertical="center"/>
    </xf>
    <xf numFmtId="41" fontId="20" fillId="3" borderId="2" xfId="2" applyNumberFormat="1" applyFont="1" applyFill="1" applyBorder="1" applyAlignment="1">
      <alignment vertical="center" wrapText="1"/>
    </xf>
    <xf numFmtId="0" fontId="15" fillId="3" borderId="2" xfId="2" applyFont="1" applyFill="1" applyBorder="1" applyAlignment="1">
      <alignment horizontal="center" vertical="center"/>
    </xf>
    <xf numFmtId="0" fontId="15" fillId="3" borderId="3" xfId="2" applyFont="1" applyFill="1" applyBorder="1" applyAlignment="1">
      <alignment vertical="center"/>
    </xf>
    <xf numFmtId="164" fontId="18" fillId="3" borderId="3" xfId="2" applyNumberFormat="1" applyFont="1" applyFill="1" applyBorder="1" applyAlignment="1">
      <alignment vertical="center" wrapText="1"/>
    </xf>
    <xf numFmtId="0" fontId="15" fillId="3" borderId="3" xfId="2" applyFont="1" applyFill="1" applyBorder="1" applyAlignment="1">
      <alignment vertical="center" wrapText="1"/>
    </xf>
    <xf numFmtId="0" fontId="15" fillId="3" borderId="14" xfId="2" applyNumberFormat="1" applyFont="1" applyFill="1" applyBorder="1" applyAlignment="1">
      <alignment horizontal="center" vertical="center"/>
    </xf>
    <xf numFmtId="164" fontId="15" fillId="3" borderId="14" xfId="2" applyNumberFormat="1" applyFont="1" applyFill="1" applyBorder="1" applyAlignment="1">
      <alignment horizontal="center" vertical="center"/>
    </xf>
    <xf numFmtId="0" fontId="15" fillId="3" borderId="7" xfId="2" applyFont="1" applyFill="1" applyBorder="1" applyAlignment="1">
      <alignment horizontal="center" vertical="center"/>
    </xf>
    <xf numFmtId="41" fontId="15" fillId="3" borderId="7" xfId="2" applyNumberFormat="1" applyFont="1" applyFill="1" applyBorder="1" applyAlignment="1">
      <alignment horizontal="left" vertical="center" wrapText="1"/>
    </xf>
    <xf numFmtId="164" fontId="15" fillId="3" borderId="7" xfId="2" applyNumberFormat="1" applyFont="1" applyFill="1" applyBorder="1" applyAlignment="1">
      <alignment horizontal="center" vertical="center"/>
    </xf>
    <xf numFmtId="41" fontId="15" fillId="3" borderId="2" xfId="2" applyNumberFormat="1" applyFont="1" applyFill="1" applyBorder="1" applyAlignment="1">
      <alignment horizontal="left" vertical="center" wrapText="1"/>
    </xf>
    <xf numFmtId="164" fontId="15" fillId="3" borderId="2" xfId="2" applyNumberFormat="1" applyFont="1" applyFill="1" applyBorder="1" applyAlignment="1">
      <alignment horizontal="center" vertical="center"/>
    </xf>
    <xf numFmtId="0" fontId="15" fillId="3" borderId="3" xfId="2" applyNumberFormat="1" applyFont="1" applyFill="1" applyBorder="1" applyAlignment="1">
      <alignment vertical="center"/>
    </xf>
    <xf numFmtId="41" fontId="15" fillId="3" borderId="3" xfId="2" applyNumberFormat="1" applyFont="1" applyFill="1" applyBorder="1" applyAlignment="1">
      <alignment horizontal="left" vertical="center" wrapText="1"/>
    </xf>
    <xf numFmtId="164" fontId="15" fillId="3" borderId="3" xfId="2" applyNumberFormat="1" applyFont="1" applyFill="1" applyBorder="1" applyAlignment="1">
      <alignment vertical="center" wrapText="1"/>
    </xf>
    <xf numFmtId="0" fontId="15" fillId="3" borderId="7" xfId="2" applyNumberFormat="1" applyFont="1" applyFill="1" applyBorder="1" applyAlignment="1">
      <alignment vertical="center"/>
    </xf>
    <xf numFmtId="0" fontId="15" fillId="3" borderId="10" xfId="2" applyNumberFormat="1" applyFont="1" applyFill="1" applyBorder="1" applyAlignment="1">
      <alignment horizontal="center" vertical="center"/>
    </xf>
    <xf numFmtId="0" fontId="19" fillId="3" borderId="14" xfId="9" applyFont="1" applyFill="1" applyBorder="1" applyAlignment="1">
      <alignment wrapText="1"/>
    </xf>
    <xf numFmtId="164" fontId="19" fillId="3" borderId="10" xfId="2" applyNumberFormat="1" applyFont="1" applyFill="1" applyBorder="1" applyAlignment="1">
      <alignment vertical="center"/>
    </xf>
    <xf numFmtId="164" fontId="19" fillId="3" borderId="3" xfId="2" applyNumberFormat="1" applyFont="1" applyFill="1" applyBorder="1" applyAlignment="1">
      <alignment vertical="center" wrapText="1"/>
    </xf>
    <xf numFmtId="164" fontId="21" fillId="3" borderId="11" xfId="2" applyNumberFormat="1" applyFont="1" applyFill="1" applyBorder="1" applyAlignment="1">
      <alignment vertical="center"/>
    </xf>
    <xf numFmtId="0" fontId="19" fillId="3" borderId="8" xfId="9" applyFont="1" applyFill="1" applyBorder="1" applyAlignment="1">
      <alignment wrapText="1"/>
    </xf>
    <xf numFmtId="164" fontId="21" fillId="3" borderId="7" xfId="2" applyNumberFormat="1" applyFont="1" applyFill="1" applyBorder="1" applyAlignment="1">
      <alignment vertical="center"/>
    </xf>
    <xf numFmtId="164" fontId="19" fillId="3" borderId="14" xfId="2" applyNumberFormat="1" applyFont="1" applyFill="1" applyBorder="1" applyAlignment="1">
      <alignment vertical="center"/>
    </xf>
    <xf numFmtId="0" fontId="20" fillId="3" borderId="2" xfId="2" applyFont="1" applyFill="1" applyBorder="1" applyAlignment="1">
      <alignment horizontal="center" vertical="center"/>
    </xf>
    <xf numFmtId="0" fontId="20" fillId="3" borderId="2" xfId="2" applyNumberFormat="1" applyFont="1" applyFill="1" applyBorder="1" applyAlignment="1">
      <alignment vertical="center"/>
    </xf>
    <xf numFmtId="0" fontId="20" fillId="3" borderId="2" xfId="2" applyNumberFormat="1" applyFont="1" applyFill="1" applyBorder="1" applyAlignment="1">
      <alignment horizontal="center" vertical="center"/>
    </xf>
    <xf numFmtId="0" fontId="20" fillId="3" borderId="2" xfId="9" applyFont="1" applyFill="1" applyBorder="1" applyAlignment="1">
      <alignment wrapText="1"/>
    </xf>
    <xf numFmtId="164" fontId="22" fillId="3" borderId="7" xfId="2" applyNumberFormat="1" applyFont="1" applyFill="1" applyBorder="1" applyAlignment="1">
      <alignment vertical="center"/>
    </xf>
    <xf numFmtId="0" fontId="20" fillId="3" borderId="8" xfId="2" applyFont="1" applyFill="1" applyBorder="1" applyAlignment="1">
      <alignment horizontal="center" vertical="center"/>
    </xf>
    <xf numFmtId="0" fontId="20" fillId="3" borderId="8" xfId="2" applyNumberFormat="1" applyFont="1" applyFill="1" applyBorder="1" applyAlignment="1">
      <alignment vertical="center"/>
    </xf>
    <xf numFmtId="0" fontId="20" fillId="3" borderId="8" xfId="2" applyNumberFormat="1" applyFont="1" applyFill="1" applyBorder="1" applyAlignment="1">
      <alignment horizontal="center" vertical="center"/>
    </xf>
    <xf numFmtId="0" fontId="20" fillId="3" borderId="8" xfId="9" applyFont="1" applyFill="1" applyBorder="1" applyAlignment="1">
      <alignment wrapText="1"/>
    </xf>
    <xf numFmtId="164" fontId="22" fillId="3" borderId="2" xfId="2" applyNumberFormat="1" applyFont="1" applyFill="1" applyBorder="1" applyAlignment="1">
      <alignment vertical="center"/>
    </xf>
    <xf numFmtId="0" fontId="15" fillId="3" borderId="8" xfId="2" applyFont="1" applyFill="1" applyBorder="1" applyAlignment="1">
      <alignment horizontal="center" vertical="center"/>
    </xf>
    <xf numFmtId="0" fontId="15" fillId="3" borderId="8" xfId="2" applyNumberFormat="1" applyFont="1" applyFill="1" applyBorder="1" applyAlignment="1">
      <alignment horizontal="center" vertical="center"/>
    </xf>
    <xf numFmtId="41" fontId="20" fillId="3" borderId="8" xfId="2" applyNumberFormat="1" applyFont="1" applyFill="1" applyBorder="1" applyAlignment="1">
      <alignment horizontal="left" vertical="center" wrapText="1"/>
    </xf>
    <xf numFmtId="164" fontId="20" fillId="3" borderId="8" xfId="2" applyNumberFormat="1" applyFont="1" applyFill="1" applyBorder="1" applyAlignment="1">
      <alignment vertical="center"/>
    </xf>
    <xf numFmtId="164" fontId="23" fillId="3" borderId="8" xfId="2" applyNumberFormat="1" applyFont="1" applyFill="1" applyBorder="1" applyAlignment="1">
      <alignment vertical="center"/>
    </xf>
    <xf numFmtId="164" fontId="24" fillId="3" borderId="8" xfId="2" applyNumberFormat="1" applyFont="1" applyFill="1" applyBorder="1" applyAlignment="1">
      <alignment vertical="center" wrapText="1"/>
    </xf>
    <xf numFmtId="0" fontId="15" fillId="3" borderId="10" xfId="2" applyFont="1" applyFill="1" applyBorder="1" applyAlignment="1">
      <alignment horizontal="center" vertical="center"/>
    </xf>
    <xf numFmtId="164" fontId="15" fillId="3" borderId="10" xfId="2" applyNumberFormat="1" applyFont="1" applyFill="1" applyBorder="1" applyAlignment="1">
      <alignment vertical="center"/>
    </xf>
    <xf numFmtId="0" fontId="15" fillId="3" borderId="11" xfId="2" applyNumberFormat="1" applyFont="1" applyFill="1" applyBorder="1" applyAlignment="1">
      <alignment horizontal="center" vertical="center"/>
    </xf>
    <xf numFmtId="0" fontId="15" fillId="3" borderId="11" xfId="2" applyFont="1" applyFill="1" applyBorder="1" applyAlignment="1">
      <alignment horizontal="center" vertical="center"/>
    </xf>
    <xf numFmtId="0" fontId="25" fillId="3" borderId="8" xfId="2" applyNumberFormat="1" applyFont="1" applyFill="1" applyBorder="1" applyAlignment="1">
      <alignment horizontal="center" vertical="center"/>
    </xf>
    <xf numFmtId="41" fontId="25" fillId="3" borderId="7" xfId="2" applyNumberFormat="1" applyFont="1" applyFill="1" applyBorder="1" applyAlignment="1">
      <alignment vertical="center" wrapText="1"/>
    </xf>
    <xf numFmtId="164" fontId="26" fillId="3" borderId="3" xfId="2" applyNumberFormat="1" applyFont="1" applyFill="1" applyBorder="1" applyAlignment="1">
      <alignment vertical="center"/>
    </xf>
    <xf numFmtId="164" fontId="24" fillId="3" borderId="2" xfId="2" applyNumberFormat="1" applyFont="1" applyFill="1" applyBorder="1" applyAlignment="1">
      <alignment vertical="center" wrapText="1"/>
    </xf>
    <xf numFmtId="0" fontId="25" fillId="3" borderId="2" xfId="2" applyNumberFormat="1" applyFont="1" applyFill="1" applyBorder="1" applyAlignment="1">
      <alignment horizontal="center" vertical="center"/>
    </xf>
    <xf numFmtId="41" fontId="25" fillId="3" borderId="2" xfId="2" applyNumberFormat="1" applyFont="1" applyFill="1" applyBorder="1" applyAlignment="1">
      <alignment vertical="center" wrapText="1"/>
    </xf>
    <xf numFmtId="0" fontId="25" fillId="3" borderId="7" xfId="2" applyNumberFormat="1" applyFont="1" applyFill="1" applyBorder="1" applyAlignment="1">
      <alignment horizontal="center" vertical="center"/>
    </xf>
    <xf numFmtId="0" fontId="25" fillId="3" borderId="3" xfId="2" applyNumberFormat="1" applyFont="1" applyFill="1" applyBorder="1" applyAlignment="1">
      <alignment vertical="center"/>
    </xf>
    <xf numFmtId="0" fontId="25" fillId="3" borderId="3" xfId="2" applyNumberFormat="1" applyFont="1" applyFill="1" applyBorder="1" applyAlignment="1">
      <alignment horizontal="center" vertical="center" wrapText="1"/>
    </xf>
    <xf numFmtId="41" fontId="25" fillId="3" borderId="3" xfId="2" applyNumberFormat="1" applyFont="1" applyFill="1" applyBorder="1" applyAlignment="1">
      <alignment vertical="center" wrapText="1"/>
    </xf>
    <xf numFmtId="164" fontId="14" fillId="3" borderId="22" xfId="2" applyNumberFormat="1" applyFont="1" applyFill="1" applyBorder="1" applyAlignment="1">
      <alignment vertical="center"/>
    </xf>
    <xf numFmtId="164" fontId="14" fillId="3" borderId="22" xfId="2" applyNumberFormat="1" applyFont="1" applyFill="1" applyBorder="1" applyAlignment="1">
      <alignment vertical="center" wrapText="1"/>
    </xf>
    <xf numFmtId="0" fontId="14" fillId="3" borderId="23" xfId="2" applyFont="1" applyFill="1" applyBorder="1" applyAlignment="1">
      <alignment horizontal="center" vertical="center"/>
    </xf>
    <xf numFmtId="43" fontId="2" fillId="0" borderId="0" xfId="2" applyNumberFormat="1" applyAlignment="1">
      <alignment vertical="center"/>
    </xf>
    <xf numFmtId="0" fontId="2" fillId="0" borderId="0" xfId="2" applyFont="1" applyAlignment="1">
      <alignment vertical="center"/>
    </xf>
    <xf numFmtId="0" fontId="27" fillId="0" borderId="0" xfId="9" applyFont="1"/>
    <xf numFmtId="0" fontId="22" fillId="0" borderId="0" xfId="2" applyFont="1" applyAlignment="1">
      <alignment vertical="center"/>
    </xf>
    <xf numFmtId="0" fontId="2" fillId="0" borderId="0" xfId="10"/>
    <xf numFmtId="43" fontId="2" fillId="0" borderId="0" xfId="11" applyFont="1"/>
    <xf numFmtId="0" fontId="2" fillId="0" borderId="0" xfId="12" applyAlignment="1">
      <alignment vertical="center"/>
    </xf>
    <xf numFmtId="0" fontId="28" fillId="0" borderId="0" xfId="10" applyFont="1" applyAlignment="1">
      <alignment horizontal="center" vertical="center" wrapText="1"/>
    </xf>
    <xf numFmtId="0" fontId="5" fillId="0" borderId="0" xfId="3" applyFont="1" applyAlignment="1"/>
    <xf numFmtId="0" fontId="29" fillId="0" borderId="0" xfId="9" applyNumberFormat="1" applyFont="1" applyFill="1" applyBorder="1" applyAlignment="1" applyProtection="1">
      <alignment horizontal="left"/>
      <protection locked="0"/>
    </xf>
    <xf numFmtId="0" fontId="3" fillId="0" borderId="0" xfId="10" applyFont="1"/>
    <xf numFmtId="0" fontId="3" fillId="0" borderId="0" xfId="10" applyFont="1" applyAlignment="1">
      <alignment vertical="center"/>
    </xf>
    <xf numFmtId="0" fontId="15" fillId="0" borderId="0" xfId="10" applyFont="1" applyAlignment="1">
      <alignment horizontal="right" vertical="center"/>
    </xf>
    <xf numFmtId="0" fontId="14" fillId="2" borderId="2" xfId="10" applyFont="1" applyFill="1" applyBorder="1" applyAlignment="1">
      <alignment horizontal="center" vertical="center"/>
    </xf>
    <xf numFmtId="0" fontId="14" fillId="2" borderId="2" xfId="10" applyFont="1" applyFill="1" applyBorder="1" applyAlignment="1">
      <alignment horizontal="center" vertical="center" wrapText="1"/>
    </xf>
    <xf numFmtId="0" fontId="7" fillId="0" borderId="9" xfId="10" applyFont="1" applyBorder="1" applyAlignment="1">
      <alignment vertical="center"/>
    </xf>
    <xf numFmtId="0" fontId="7" fillId="0" borderId="9" xfId="9" quotePrefix="1" applyFont="1" applyBorder="1" applyAlignment="1">
      <alignment horizontal="right" vertical="center"/>
    </xf>
    <xf numFmtId="0" fontId="7" fillId="0" borderId="9" xfId="9" applyFont="1" applyBorder="1" applyAlignment="1">
      <alignment vertical="center"/>
    </xf>
    <xf numFmtId="0" fontId="7" fillId="0" borderId="8" xfId="9" applyFont="1" applyBorder="1" applyAlignment="1">
      <alignment horizontal="left" vertical="center" wrapText="1"/>
    </xf>
    <xf numFmtId="164" fontId="7" fillId="0" borderId="9" xfId="9" applyNumberFormat="1" applyFont="1" applyBorder="1" applyAlignment="1">
      <alignment vertical="center"/>
    </xf>
    <xf numFmtId="0" fontId="30" fillId="0" borderId="0" xfId="10" applyFont="1"/>
    <xf numFmtId="0" fontId="0" fillId="0" borderId="9" xfId="10" applyFont="1" applyBorder="1" applyAlignment="1">
      <alignment vertical="center"/>
    </xf>
    <xf numFmtId="0" fontId="7" fillId="3" borderId="9" xfId="9" applyFont="1" applyFill="1" applyBorder="1" applyAlignment="1">
      <alignment vertical="center"/>
    </xf>
    <xf numFmtId="0" fontId="7" fillId="3" borderId="8" xfId="9" applyFont="1" applyFill="1" applyBorder="1" applyAlignment="1">
      <alignment horizontal="left" vertical="center" wrapText="1"/>
    </xf>
    <xf numFmtId="164" fontId="7" fillId="0" borderId="9" xfId="9" applyNumberFormat="1" applyFont="1" applyFill="1" applyBorder="1" applyAlignment="1">
      <alignment vertical="center"/>
    </xf>
    <xf numFmtId="49" fontId="29" fillId="5" borderId="2" xfId="9" applyNumberFormat="1" applyFont="1" applyFill="1" applyBorder="1" applyAlignment="1" applyProtection="1">
      <alignment horizontal="left" vertical="center" wrapText="1"/>
      <protection locked="0"/>
    </xf>
    <xf numFmtId="49" fontId="29" fillId="5" borderId="8" xfId="9" applyNumberFormat="1" applyFont="1" applyFill="1" applyBorder="1" applyAlignment="1" applyProtection="1">
      <alignment horizontal="left" vertical="center" wrapText="1"/>
      <protection locked="0"/>
    </xf>
    <xf numFmtId="0" fontId="7" fillId="0" borderId="2" xfId="10" applyFont="1" applyBorder="1" applyAlignment="1">
      <alignment vertical="center"/>
    </xf>
    <xf numFmtId="0" fontId="7" fillId="0" borderId="2" xfId="9" applyFont="1" applyBorder="1" applyAlignment="1">
      <alignment vertical="center"/>
    </xf>
    <xf numFmtId="0" fontId="7" fillId="0" borderId="2" xfId="9" applyFont="1" applyBorder="1" applyAlignment="1">
      <alignment horizontal="left" vertical="center" wrapText="1"/>
    </xf>
    <xf numFmtId="164" fontId="7" fillId="0" borderId="2" xfId="9" applyNumberFormat="1" applyFont="1" applyFill="1" applyBorder="1" applyAlignment="1">
      <alignment vertical="center"/>
    </xf>
    <xf numFmtId="164" fontId="31" fillId="0" borderId="24" xfId="9" applyNumberFormat="1" applyFont="1" applyFill="1" applyBorder="1" applyAlignment="1">
      <alignment vertical="center"/>
    </xf>
    <xf numFmtId="0" fontId="31" fillId="0" borderId="4" xfId="10" applyFont="1" applyBorder="1" applyAlignment="1">
      <alignment horizontal="center" vertical="center"/>
    </xf>
    <xf numFmtId="0" fontId="31" fillId="0" borderId="5" xfId="9" applyFont="1" applyBorder="1" applyAlignment="1">
      <alignment horizontal="center" vertical="center"/>
    </xf>
    <xf numFmtId="49" fontId="29" fillId="4" borderId="25" xfId="9" applyNumberFormat="1" applyFont="1" applyFill="1" applyBorder="1" applyAlignment="1" applyProtection="1">
      <alignment horizontal="left" vertical="center" wrapText="1"/>
      <protection locked="0"/>
    </xf>
    <xf numFmtId="164" fontId="7" fillId="0" borderId="2" xfId="9" applyNumberFormat="1" applyFont="1" applyFill="1" applyBorder="1" applyAlignment="1">
      <alignment horizontal="left" vertical="center"/>
    </xf>
    <xf numFmtId="0" fontId="7" fillId="0" borderId="3" xfId="9" applyFont="1" applyBorder="1" applyAlignment="1">
      <alignment vertical="center"/>
    </xf>
    <xf numFmtId="164" fontId="7" fillId="0" borderId="3" xfId="9" applyNumberFormat="1" applyFont="1" applyFill="1" applyBorder="1" applyAlignment="1">
      <alignment horizontal="left" vertical="center"/>
    </xf>
    <xf numFmtId="0" fontId="7" fillId="0" borderId="26" xfId="10" applyFont="1" applyBorder="1" applyAlignment="1">
      <alignment vertical="center"/>
    </xf>
    <xf numFmtId="0" fontId="25" fillId="0" borderId="2" xfId="10" applyFont="1" applyBorder="1" applyAlignment="1">
      <alignment vertical="center"/>
    </xf>
    <xf numFmtId="0" fontId="25" fillId="3" borderId="2" xfId="10" applyFont="1" applyFill="1" applyBorder="1" applyAlignment="1">
      <alignment vertical="center"/>
    </xf>
    <xf numFmtId="0" fontId="25" fillId="3" borderId="7" xfId="10" applyFont="1" applyFill="1" applyBorder="1" applyAlignment="1">
      <alignment vertical="center" wrapText="1"/>
    </xf>
    <xf numFmtId="43" fontId="29" fillId="3" borderId="27" xfId="9" applyNumberFormat="1" applyFont="1" applyFill="1" applyBorder="1" applyAlignment="1" applyProtection="1">
      <alignment horizontal="left" vertical="center" wrapText="1"/>
      <protection locked="0"/>
    </xf>
    <xf numFmtId="164" fontId="31" fillId="0" borderId="22" xfId="10" applyNumberFormat="1" applyFont="1" applyBorder="1" applyAlignment="1">
      <alignment vertical="center"/>
    </xf>
    <xf numFmtId="0" fontId="20" fillId="0" borderId="0" xfId="10" applyFont="1" applyAlignment="1">
      <alignment vertical="center"/>
    </xf>
    <xf numFmtId="0" fontId="2" fillId="0" borderId="0" xfId="13"/>
    <xf numFmtId="43" fontId="2" fillId="0" borderId="0" xfId="6" applyFont="1"/>
    <xf numFmtId="43" fontId="15" fillId="0" borderId="0" xfId="6" applyFont="1" applyFill="1" applyBorder="1"/>
    <xf numFmtId="0" fontId="11" fillId="0" borderId="0" xfId="9" applyFont="1" applyAlignment="1">
      <alignment horizontal="center" vertical="center"/>
    </xf>
    <xf numFmtId="0" fontId="7" fillId="0" borderId="0" xfId="9" applyAlignment="1">
      <alignment vertical="center"/>
    </xf>
    <xf numFmtId="0" fontId="3" fillId="0" borderId="0" xfId="9" applyFont="1" applyAlignment="1">
      <alignment vertical="center"/>
    </xf>
    <xf numFmtId="0" fontId="7" fillId="0" borderId="0" xfId="9"/>
    <xf numFmtId="0" fontId="14" fillId="2" borderId="3" xfId="14" applyFont="1" applyFill="1" applyBorder="1" applyAlignment="1">
      <alignment horizontal="center" vertical="center" wrapText="1"/>
    </xf>
    <xf numFmtId="0" fontId="14" fillId="3" borderId="9" xfId="14" applyFont="1" applyFill="1" applyBorder="1" applyAlignment="1">
      <alignment horizontal="center" vertical="center"/>
    </xf>
    <xf numFmtId="0" fontId="14" fillId="3" borderId="9" xfId="14" applyFont="1" applyFill="1" applyBorder="1" applyAlignment="1">
      <alignment vertical="center"/>
    </xf>
    <xf numFmtId="164" fontId="14" fillId="3" borderId="9" xfId="14" applyNumberFormat="1" applyFont="1" applyFill="1" applyBorder="1" applyAlignment="1">
      <alignment vertical="center"/>
    </xf>
    <xf numFmtId="164" fontId="14" fillId="0" borderId="9" xfId="14" applyNumberFormat="1" applyFont="1" applyBorder="1" applyAlignment="1">
      <alignment vertical="center"/>
    </xf>
    <xf numFmtId="0" fontId="33" fillId="3" borderId="10" xfId="14" applyFont="1" applyFill="1" applyBorder="1" applyAlignment="1">
      <alignment horizontal="center" vertical="center"/>
    </xf>
    <xf numFmtId="0" fontId="33" fillId="3" borderId="10" xfId="14" applyFont="1" applyFill="1" applyBorder="1" applyAlignment="1">
      <alignment horizontal="left" vertical="center" indent="1"/>
    </xf>
    <xf numFmtId="164" fontId="33" fillId="3" borderId="10" xfId="14" applyNumberFormat="1" applyFont="1" applyFill="1" applyBorder="1" applyAlignment="1">
      <alignment vertical="center"/>
    </xf>
    <xf numFmtId="164" fontId="33" fillId="0" borderId="10" xfId="14" applyNumberFormat="1" applyFont="1" applyBorder="1" applyAlignment="1">
      <alignment vertical="center"/>
    </xf>
    <xf numFmtId="0" fontId="33" fillId="3" borderId="14" xfId="14" applyFont="1" applyFill="1" applyBorder="1" applyAlignment="1">
      <alignment horizontal="center" vertical="center"/>
    </xf>
    <xf numFmtId="0" fontId="33" fillId="3" borderId="14" xfId="14" applyFont="1" applyFill="1" applyBorder="1" applyAlignment="1">
      <alignment horizontal="left" vertical="center" wrapText="1" indent="2"/>
    </xf>
    <xf numFmtId="0" fontId="33" fillId="3" borderId="14" xfId="14" applyFont="1" applyFill="1" applyBorder="1" applyAlignment="1">
      <alignment horizontal="left" vertical="center" indent="2"/>
    </xf>
    <xf numFmtId="164" fontId="33" fillId="3" borderId="14" xfId="14" applyNumberFormat="1" applyFont="1" applyFill="1" applyBorder="1" applyAlignment="1">
      <alignment vertical="center"/>
    </xf>
    <xf numFmtId="164" fontId="33" fillId="0" borderId="14" xfId="14" applyNumberFormat="1" applyFont="1" applyBorder="1" applyAlignment="1">
      <alignment vertical="center"/>
    </xf>
    <xf numFmtId="0" fontId="34" fillId="3" borderId="22" xfId="14" applyFont="1" applyFill="1" applyBorder="1" applyAlignment="1">
      <alignment horizontal="center" vertical="center"/>
    </xf>
    <xf numFmtId="0" fontId="34" fillId="3" borderId="31" xfId="14" applyFont="1" applyFill="1" applyBorder="1" applyAlignment="1">
      <alignment horizontal="center" vertical="center"/>
    </xf>
    <xf numFmtId="164" fontId="34" fillId="3" borderId="23" xfId="14" applyNumberFormat="1" applyFont="1" applyFill="1" applyBorder="1" applyAlignment="1">
      <alignment vertical="center"/>
    </xf>
    <xf numFmtId="0" fontId="15" fillId="0" borderId="0" xfId="15" applyFont="1" applyBorder="1"/>
    <xf numFmtId="0" fontId="15" fillId="0" borderId="0" xfId="15" applyFont="1"/>
    <xf numFmtId="41" fontId="35" fillId="0" borderId="0" xfId="16" applyNumberFormat="1" applyFont="1" applyBorder="1" applyAlignment="1">
      <alignment horizontal="right"/>
    </xf>
    <xf numFmtId="0" fontId="2" fillId="0" borderId="0" xfId="15"/>
    <xf numFmtId="0" fontId="36" fillId="3" borderId="0" xfId="15" applyFont="1" applyFill="1" applyBorder="1"/>
    <xf numFmtId="0" fontId="26" fillId="0" borderId="0" xfId="15" applyFont="1" applyBorder="1"/>
    <xf numFmtId="0" fontId="36" fillId="0" borderId="0" xfId="15" applyFont="1"/>
    <xf numFmtId="0" fontId="35" fillId="0" borderId="0" xfId="15" applyFont="1" applyBorder="1" applyAlignment="1">
      <alignment horizontal="center"/>
    </xf>
    <xf numFmtId="43" fontId="15" fillId="0" borderId="0" xfId="4" applyFont="1" applyBorder="1"/>
    <xf numFmtId="0" fontId="20" fillId="0" borderId="0" xfId="15" applyFont="1"/>
    <xf numFmtId="41" fontId="20" fillId="0" borderId="0" xfId="15" applyNumberFormat="1" applyFont="1"/>
    <xf numFmtId="49" fontId="37" fillId="5" borderId="2" xfId="9" applyNumberFormat="1" applyFont="1" applyFill="1" applyBorder="1" applyAlignment="1" applyProtection="1">
      <alignment horizontal="center" vertical="center" wrapText="1"/>
      <protection locked="0"/>
    </xf>
    <xf numFmtId="49" fontId="37" fillId="0" borderId="2" xfId="9" applyNumberFormat="1" applyFont="1" applyFill="1" applyBorder="1" applyAlignment="1" applyProtection="1">
      <alignment horizontal="center" vertical="center" wrapText="1"/>
      <protection locked="0"/>
    </xf>
    <xf numFmtId="0" fontId="14" fillId="0" borderId="2" xfId="15" applyFont="1" applyBorder="1" applyAlignment="1">
      <alignment horizontal="center"/>
    </xf>
    <xf numFmtId="0" fontId="13" fillId="0" borderId="2" xfId="15" applyFont="1" applyFill="1" applyBorder="1" applyAlignment="1">
      <alignment horizontal="center"/>
    </xf>
    <xf numFmtId="0" fontId="15" fillId="0" borderId="2" xfId="15" applyFont="1" applyBorder="1"/>
    <xf numFmtId="0" fontId="13" fillId="0" borderId="2" xfId="15" applyFont="1" applyBorder="1" applyAlignment="1">
      <alignment horizontal="center"/>
    </xf>
    <xf numFmtId="0" fontId="20" fillId="0" borderId="2" xfId="15" quotePrefix="1" applyFont="1" applyBorder="1" applyAlignment="1">
      <alignment horizontal="center" vertical="center"/>
    </xf>
    <xf numFmtId="0" fontId="10" fillId="0" borderId="2" xfId="9" applyNumberFormat="1" applyFont="1" applyFill="1" applyBorder="1" applyAlignment="1" applyProtection="1">
      <alignment horizontal="left" vertical="center" wrapText="1"/>
    </xf>
    <xf numFmtId="43" fontId="20" fillId="0" borderId="2" xfId="15" applyNumberFormat="1" applyFont="1" applyBorder="1" applyAlignment="1">
      <alignment vertical="center"/>
    </xf>
    <xf numFmtId="0" fontId="14" fillId="0" borderId="2" xfId="15" applyFont="1" applyFill="1" applyBorder="1" applyAlignment="1">
      <alignment horizontal="center"/>
    </xf>
    <xf numFmtId="0" fontId="20" fillId="0" borderId="2" xfId="15" quotePrefix="1" applyFont="1" applyBorder="1" applyAlignment="1">
      <alignment horizontal="center"/>
    </xf>
    <xf numFmtId="0" fontId="15" fillId="0" borderId="2" xfId="15" applyFont="1" applyBorder="1" applyAlignment="1">
      <alignment horizontal="left"/>
    </xf>
    <xf numFmtId="43" fontId="20" fillId="0" borderId="2" xfId="15" applyNumberFormat="1" applyFont="1" applyBorder="1"/>
    <xf numFmtId="49" fontId="10" fillId="0" borderId="2" xfId="9" applyNumberFormat="1" applyFont="1" applyFill="1" applyBorder="1" applyAlignment="1" applyProtection="1">
      <alignment horizontal="left" vertical="center" wrapText="1"/>
      <protection locked="0"/>
    </xf>
    <xf numFmtId="0" fontId="20" fillId="0" borderId="2" xfId="15" applyFont="1" applyBorder="1" applyAlignment="1">
      <alignment horizontal="center" vertical="center"/>
    </xf>
    <xf numFmtId="0" fontId="25" fillId="0" borderId="2" xfId="15" applyFont="1" applyBorder="1" applyAlignment="1">
      <alignment wrapText="1"/>
    </xf>
    <xf numFmtId="0" fontId="20" fillId="0" borderId="2" xfId="15" applyFont="1" applyBorder="1"/>
    <xf numFmtId="0" fontId="20" fillId="0" borderId="2" xfId="15" applyFont="1" applyBorder="1" applyAlignment="1">
      <alignment horizontal="left"/>
    </xf>
    <xf numFmtId="0" fontId="15" fillId="0" borderId="2" xfId="15" applyFont="1" applyBorder="1" applyAlignment="1">
      <alignment vertical="center" wrapText="1"/>
    </xf>
    <xf numFmtId="0" fontId="14" fillId="0" borderId="2" xfId="15" applyFont="1" applyBorder="1"/>
    <xf numFmtId="43" fontId="14" fillId="0" borderId="2" xfId="15" applyNumberFormat="1" applyFont="1" applyBorder="1"/>
    <xf numFmtId="0" fontId="35" fillId="0" borderId="2" xfId="15" applyFont="1" applyBorder="1"/>
    <xf numFmtId="43" fontId="35" fillId="0" borderId="2" xfId="15" applyNumberFormat="1" applyFont="1" applyBorder="1"/>
    <xf numFmtId="0" fontId="14" fillId="0" borderId="2" xfId="15" applyFont="1" applyFill="1" applyBorder="1" applyAlignment="1">
      <alignment horizontal="center" vertical="center"/>
    </xf>
    <xf numFmtId="0" fontId="15" fillId="0" borderId="2" xfId="15" applyFont="1" applyBorder="1" applyAlignment="1">
      <alignment vertical="center"/>
    </xf>
    <xf numFmtId="0" fontId="14" fillId="0" borderId="2" xfId="15" applyFont="1" applyBorder="1" applyAlignment="1">
      <alignment horizontal="center" vertical="center"/>
    </xf>
    <xf numFmtId="166" fontId="20" fillId="0" borderId="2" xfId="15" applyNumberFormat="1" applyFont="1" applyBorder="1"/>
    <xf numFmtId="49" fontId="10" fillId="5" borderId="2" xfId="9" applyNumberFormat="1" applyFont="1" applyFill="1" applyBorder="1" applyAlignment="1" applyProtection="1">
      <alignment horizontal="center" vertical="center" wrapText="1"/>
      <protection locked="0"/>
    </xf>
    <xf numFmtId="49" fontId="10" fillId="5" borderId="2" xfId="9" applyNumberFormat="1" applyFont="1" applyFill="1" applyBorder="1" applyAlignment="1" applyProtection="1">
      <alignment horizontal="left" vertical="center" wrapText="1"/>
      <protection locked="0"/>
    </xf>
    <xf numFmtId="164" fontId="20" fillId="0" borderId="2" xfId="15" applyNumberFormat="1" applyFont="1" applyBorder="1"/>
    <xf numFmtId="164" fontId="20" fillId="0" borderId="2" xfId="15" applyNumberFormat="1" applyFont="1" applyBorder="1" applyAlignment="1">
      <alignment vertical="center"/>
    </xf>
    <xf numFmtId="0" fontId="33" fillId="0" borderId="2" xfId="9" applyFont="1" applyBorder="1"/>
    <xf numFmtId="0" fontId="33" fillId="0" borderId="2" xfId="9" applyFont="1" applyBorder="1" applyAlignment="1">
      <alignment vertical="center"/>
    </xf>
    <xf numFmtId="0" fontId="7" fillId="0" borderId="2" xfId="9" applyBorder="1" applyAlignment="1">
      <alignment wrapText="1"/>
    </xf>
    <xf numFmtId="0" fontId="7" fillId="0" borderId="2" xfId="9" applyFont="1" applyBorder="1"/>
    <xf numFmtId="0" fontId="15" fillId="0" borderId="2" xfId="15" applyFont="1" applyBorder="1" applyAlignment="1">
      <alignment horizontal="center"/>
    </xf>
    <xf numFmtId="0" fontId="20" fillId="0" borderId="2" xfId="15" applyFont="1" applyFill="1" applyBorder="1" applyAlignment="1">
      <alignment horizontal="center"/>
    </xf>
    <xf numFmtId="0" fontId="14" fillId="0" borderId="2" xfId="15" applyFont="1" applyBorder="1" applyAlignment="1">
      <alignment horizontal="left"/>
    </xf>
    <xf numFmtId="164" fontId="34" fillId="0" borderId="2" xfId="15" applyNumberFormat="1" applyFont="1" applyBorder="1"/>
    <xf numFmtId="164" fontId="14" fillId="0" borderId="2" xfId="16" applyNumberFormat="1" applyFont="1" applyBorder="1" applyAlignment="1">
      <alignment horizontal="right"/>
    </xf>
    <xf numFmtId="0" fontId="14" fillId="0" borderId="2" xfId="15" applyFont="1" applyBorder="1" applyAlignment="1">
      <alignment horizontal="left" wrapText="1"/>
    </xf>
    <xf numFmtId="0" fontId="35" fillId="0" borderId="2" xfId="15" applyFont="1" applyBorder="1" applyAlignment="1">
      <alignment horizontal="center"/>
    </xf>
    <xf numFmtId="164" fontId="35" fillId="0" borderId="2" xfId="16" applyNumberFormat="1" applyFont="1" applyBorder="1" applyAlignment="1">
      <alignment horizontal="right"/>
    </xf>
    <xf numFmtId="0" fontId="15" fillId="3" borderId="8" xfId="2" applyFont="1" applyFill="1" applyBorder="1" applyAlignment="1">
      <alignment vertical="center" wrapText="1"/>
    </xf>
    <xf numFmtId="0" fontId="9" fillId="0" borderId="0" xfId="5" applyFont="1" applyAlignment="1">
      <alignment horizontal="center" wrapText="1"/>
    </xf>
    <xf numFmtId="0" fontId="11" fillId="0" borderId="1" xfId="2" applyFont="1" applyFill="1" applyBorder="1" applyAlignment="1">
      <alignment horizontal="center" vertical="center" wrapText="1"/>
    </xf>
    <xf numFmtId="0" fontId="13" fillId="2" borderId="2" xfId="2" applyFont="1" applyFill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/>
    </xf>
    <xf numFmtId="0" fontId="14" fillId="2" borderId="3" xfId="2" applyFont="1" applyFill="1" applyBorder="1" applyAlignment="1">
      <alignment horizontal="center" vertical="center"/>
    </xf>
    <xf numFmtId="0" fontId="14" fillId="2" borderId="7" xfId="2" applyFont="1" applyFill="1" applyBorder="1" applyAlignment="1">
      <alignment horizontal="center" vertical="center"/>
    </xf>
    <xf numFmtId="0" fontId="14" fillId="2" borderId="8" xfId="2" applyFont="1" applyFill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wrapText="1"/>
    </xf>
    <xf numFmtId="0" fontId="14" fillId="2" borderId="4" xfId="2" applyFont="1" applyFill="1" applyBorder="1" applyAlignment="1">
      <alignment horizontal="center" vertical="center" wrapText="1"/>
    </xf>
    <xf numFmtId="0" fontId="15" fillId="0" borderId="5" xfId="2" applyFont="1" applyBorder="1" applyAlignment="1">
      <alignment horizontal="center" vertical="center" wrapText="1"/>
    </xf>
    <xf numFmtId="0" fontId="15" fillId="0" borderId="6" xfId="2" applyFont="1" applyBorder="1" applyAlignment="1">
      <alignment horizontal="center" vertical="center" wrapText="1"/>
    </xf>
    <xf numFmtId="0" fontId="14" fillId="2" borderId="5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 wrapText="1"/>
    </xf>
    <xf numFmtId="0" fontId="14" fillId="2" borderId="3" xfId="2" applyFont="1" applyFill="1" applyBorder="1" applyAlignment="1">
      <alignment horizontal="center" vertical="center" wrapText="1"/>
    </xf>
    <xf numFmtId="0" fontId="15" fillId="0" borderId="7" xfId="2" applyFont="1" applyBorder="1" applyAlignment="1">
      <alignment horizontal="center" vertical="center" wrapText="1"/>
    </xf>
    <xf numFmtId="0" fontId="15" fillId="0" borderId="8" xfId="2" applyFont="1" applyBorder="1" applyAlignment="1">
      <alignment horizontal="center" vertical="center" wrapText="1"/>
    </xf>
    <xf numFmtId="0" fontId="14" fillId="2" borderId="7" xfId="2" applyFont="1" applyFill="1" applyBorder="1" applyAlignment="1">
      <alignment horizontal="center" vertical="center" wrapText="1"/>
    </xf>
    <xf numFmtId="0" fontId="14" fillId="2" borderId="8" xfId="2" applyFont="1" applyFill="1" applyBorder="1" applyAlignment="1">
      <alignment horizontal="center" vertical="center" wrapText="1"/>
    </xf>
    <xf numFmtId="164" fontId="15" fillId="3" borderId="3" xfId="2" applyNumberFormat="1" applyFont="1" applyFill="1" applyBorder="1" applyAlignment="1">
      <alignment horizontal="left" vertical="center" wrapText="1"/>
    </xf>
    <xf numFmtId="164" fontId="15" fillId="3" borderId="7" xfId="2" applyNumberFormat="1" applyFont="1" applyFill="1" applyBorder="1" applyAlignment="1">
      <alignment horizontal="left" vertical="center" wrapText="1"/>
    </xf>
    <xf numFmtId="0" fontId="15" fillId="3" borderId="3" xfId="2" applyFont="1" applyFill="1" applyBorder="1" applyAlignment="1">
      <alignment horizontal="left" vertical="center" wrapText="1"/>
    </xf>
    <xf numFmtId="0" fontId="15" fillId="3" borderId="7" xfId="2" applyFont="1" applyFill="1" applyBorder="1" applyAlignment="1">
      <alignment horizontal="left" vertical="center" wrapText="1"/>
    </xf>
    <xf numFmtId="0" fontId="15" fillId="3" borderId="3" xfId="8" applyNumberFormat="1" applyFont="1" applyFill="1" applyBorder="1" applyAlignment="1">
      <alignment horizontal="center" vertical="center"/>
    </xf>
    <xf numFmtId="0" fontId="15" fillId="3" borderId="8" xfId="8" applyNumberFormat="1" applyFont="1" applyFill="1" applyBorder="1" applyAlignment="1">
      <alignment horizontal="center" vertical="center"/>
    </xf>
    <xf numFmtId="0" fontId="15" fillId="3" borderId="3" xfId="2" applyNumberFormat="1" applyFont="1" applyFill="1" applyBorder="1" applyAlignment="1">
      <alignment horizontal="center" vertical="center"/>
    </xf>
    <xf numFmtId="0" fontId="15" fillId="3" borderId="8" xfId="2" applyNumberFormat="1" applyFont="1" applyFill="1" applyBorder="1" applyAlignment="1">
      <alignment horizontal="center" vertical="center"/>
    </xf>
    <xf numFmtId="41" fontId="15" fillId="3" borderId="3" xfId="2" applyNumberFormat="1" applyFont="1" applyFill="1" applyBorder="1" applyAlignment="1">
      <alignment horizontal="left" vertical="center" wrapText="1"/>
    </xf>
    <xf numFmtId="41" fontId="15" fillId="3" borderId="8" xfId="2" applyNumberFormat="1" applyFont="1" applyFill="1" applyBorder="1" applyAlignment="1">
      <alignment horizontal="left" vertical="center" wrapText="1"/>
    </xf>
    <xf numFmtId="164" fontId="15" fillId="3" borderId="3" xfId="2" applyNumberFormat="1" applyFont="1" applyFill="1" applyBorder="1" applyAlignment="1">
      <alignment horizontal="center" vertical="center"/>
    </xf>
    <xf numFmtId="164" fontId="15" fillId="3" borderId="8" xfId="2" applyNumberFormat="1" applyFont="1" applyFill="1" applyBorder="1" applyAlignment="1">
      <alignment horizontal="center" vertical="center"/>
    </xf>
    <xf numFmtId="0" fontId="15" fillId="3" borderId="3" xfId="2" applyFont="1" applyFill="1" applyBorder="1" applyAlignment="1">
      <alignment horizontal="left" vertical="center"/>
    </xf>
    <xf numFmtId="0" fontId="15" fillId="3" borderId="8" xfId="2" applyFont="1" applyFill="1" applyBorder="1" applyAlignment="1">
      <alignment horizontal="left" vertical="center"/>
    </xf>
    <xf numFmtId="0" fontId="14" fillId="3" borderId="18" xfId="2" applyFont="1" applyFill="1" applyBorder="1" applyAlignment="1">
      <alignment horizontal="center" vertical="center"/>
    </xf>
    <xf numFmtId="0" fontId="14" fillId="3" borderId="19" xfId="2" applyFont="1" applyFill="1" applyBorder="1" applyAlignment="1">
      <alignment horizontal="center" vertical="center"/>
    </xf>
    <xf numFmtId="0" fontId="14" fillId="3" borderId="20" xfId="2" applyFont="1" applyFill="1" applyBorder="1" applyAlignment="1">
      <alignment horizontal="center" vertical="center"/>
    </xf>
    <xf numFmtId="0" fontId="14" fillId="3" borderId="21" xfId="2" applyFont="1" applyFill="1" applyBorder="1" applyAlignment="1">
      <alignment horizontal="center" vertical="center"/>
    </xf>
    <xf numFmtId="0" fontId="15" fillId="3" borderId="7" xfId="2" applyFont="1" applyFill="1" applyBorder="1" applyAlignment="1">
      <alignment horizontal="left" vertical="center"/>
    </xf>
    <xf numFmtId="0" fontId="18" fillId="3" borderId="16" xfId="2" applyFont="1" applyFill="1" applyBorder="1" applyAlignment="1">
      <alignment horizontal="center" vertical="center"/>
    </xf>
    <xf numFmtId="0" fontId="18" fillId="3" borderId="17" xfId="2" applyFont="1" applyFill="1" applyBorder="1" applyAlignment="1">
      <alignment horizontal="center" vertical="center"/>
    </xf>
    <xf numFmtId="0" fontId="15" fillId="3" borderId="7" xfId="2" applyFont="1" applyFill="1" applyBorder="1" applyAlignment="1">
      <alignment horizontal="center" vertical="center"/>
    </xf>
    <xf numFmtId="0" fontId="15" fillId="3" borderId="8" xfId="2" applyFont="1" applyFill="1" applyBorder="1" applyAlignment="1">
      <alignment horizontal="center" vertical="center"/>
    </xf>
    <xf numFmtId="164" fontId="15" fillId="3" borderId="8" xfId="2" applyNumberFormat="1" applyFont="1" applyFill="1" applyBorder="1" applyAlignment="1">
      <alignment horizontal="left" vertical="center" wrapText="1"/>
    </xf>
    <xf numFmtId="0" fontId="18" fillId="3" borderId="4" xfId="2" applyFont="1" applyFill="1" applyBorder="1" applyAlignment="1">
      <alignment horizontal="center" vertical="center"/>
    </xf>
    <xf numFmtId="0" fontId="18" fillId="3" borderId="6" xfId="2" applyFont="1" applyFill="1" applyBorder="1" applyAlignment="1">
      <alignment horizontal="center" vertical="center"/>
    </xf>
    <xf numFmtId="0" fontId="15" fillId="3" borderId="8" xfId="2" applyFont="1" applyFill="1" applyBorder="1" applyAlignment="1">
      <alignment horizontal="left" vertical="center" wrapText="1"/>
    </xf>
    <xf numFmtId="0" fontId="15" fillId="3" borderId="3" xfId="2" applyFont="1" applyFill="1" applyBorder="1" applyAlignment="1">
      <alignment horizontal="left" vertical="top" wrapText="1"/>
    </xf>
    <xf numFmtId="0" fontId="15" fillId="3" borderId="7" xfId="2" applyFont="1" applyFill="1" applyBorder="1" applyAlignment="1">
      <alignment horizontal="left" vertical="top" wrapText="1"/>
    </xf>
    <xf numFmtId="0" fontId="15" fillId="3" borderId="8" xfId="2" applyFont="1" applyFill="1" applyBorder="1" applyAlignment="1">
      <alignment horizontal="left" vertical="top" wrapText="1"/>
    </xf>
    <xf numFmtId="0" fontId="15" fillId="3" borderId="3" xfId="2" applyFont="1" applyFill="1" applyBorder="1" applyAlignment="1">
      <alignment horizontal="center" vertical="center"/>
    </xf>
    <xf numFmtId="0" fontId="31" fillId="0" borderId="29" xfId="10" applyFont="1" applyBorder="1" applyAlignment="1">
      <alignment horizontal="center" vertical="center"/>
    </xf>
    <xf numFmtId="0" fontId="31" fillId="0" borderId="30" xfId="10" applyFont="1" applyBorder="1" applyAlignment="1">
      <alignment horizontal="center" vertical="center"/>
    </xf>
    <xf numFmtId="0" fontId="31" fillId="0" borderId="23" xfId="10" applyFont="1" applyBorder="1" applyAlignment="1">
      <alignment horizontal="center" vertical="center"/>
    </xf>
    <xf numFmtId="0" fontId="28" fillId="0" borderId="0" xfId="10" applyNumberFormat="1" applyFont="1" applyAlignment="1">
      <alignment horizontal="center" vertical="center" wrapText="1"/>
    </xf>
    <xf numFmtId="0" fontId="28" fillId="3" borderId="0" xfId="10" applyFont="1" applyFill="1" applyAlignment="1">
      <alignment horizontal="center" vertical="center" wrapText="1"/>
    </xf>
    <xf numFmtId="0" fontId="14" fillId="0" borderId="4" xfId="10" applyFont="1" applyFill="1" applyBorder="1" applyAlignment="1">
      <alignment horizontal="center" vertical="center"/>
    </xf>
    <xf numFmtId="0" fontId="7" fillId="0" borderId="5" xfId="9" applyFill="1" applyBorder="1" applyAlignment="1">
      <alignment horizontal="center" vertical="center"/>
    </xf>
    <xf numFmtId="0" fontId="7" fillId="0" borderId="6" xfId="9" applyFill="1" applyBorder="1" applyAlignment="1">
      <alignment horizontal="center" vertical="center"/>
    </xf>
    <xf numFmtId="0" fontId="31" fillId="0" borderId="4" xfId="10" applyFont="1" applyBorder="1" applyAlignment="1">
      <alignment horizontal="center" vertical="center"/>
    </xf>
    <xf numFmtId="0" fontId="31" fillId="0" borderId="5" xfId="9" applyFont="1" applyBorder="1" applyAlignment="1">
      <alignment horizontal="center" vertical="center"/>
    </xf>
    <xf numFmtId="0" fontId="31" fillId="0" borderId="6" xfId="9" applyFont="1" applyBorder="1" applyAlignment="1">
      <alignment horizontal="center" vertical="center"/>
    </xf>
    <xf numFmtId="0" fontId="9" fillId="0" borderId="4" xfId="10" applyFont="1" applyFill="1" applyBorder="1" applyAlignment="1">
      <alignment horizontal="center" vertical="center"/>
    </xf>
    <xf numFmtId="0" fontId="31" fillId="0" borderId="5" xfId="9" applyFont="1" applyFill="1" applyBorder="1" applyAlignment="1">
      <alignment horizontal="center" vertical="center"/>
    </xf>
    <xf numFmtId="0" fontId="31" fillId="0" borderId="6" xfId="9" applyFont="1" applyFill="1" applyBorder="1" applyAlignment="1">
      <alignment horizontal="center" vertical="center"/>
    </xf>
    <xf numFmtId="0" fontId="31" fillId="0" borderId="26" xfId="10" applyFont="1" applyBorder="1" applyAlignment="1">
      <alignment horizontal="center" vertical="center"/>
    </xf>
    <xf numFmtId="0" fontId="31" fillId="0" borderId="28" xfId="9" applyFont="1" applyBorder="1" applyAlignment="1">
      <alignment horizontal="center" vertical="center"/>
    </xf>
    <xf numFmtId="0" fontId="31" fillId="0" borderId="24" xfId="9" applyFont="1" applyBorder="1" applyAlignment="1">
      <alignment horizontal="center" vertical="center"/>
    </xf>
    <xf numFmtId="0" fontId="32" fillId="3" borderId="0" xfId="9" applyFont="1" applyFill="1" applyAlignment="1">
      <alignment horizontal="center" vertical="center"/>
    </xf>
    <xf numFmtId="0" fontId="14" fillId="2" borderId="2" xfId="14" applyFont="1" applyFill="1" applyBorder="1" applyAlignment="1">
      <alignment horizontal="center" vertical="center"/>
    </xf>
    <xf numFmtId="0" fontId="14" fillId="2" borderId="3" xfId="14" applyFont="1" applyFill="1" applyBorder="1" applyAlignment="1">
      <alignment horizontal="center" vertical="center" wrapText="1"/>
    </xf>
    <xf numFmtId="0" fontId="14" fillId="2" borderId="7" xfId="14" applyFont="1" applyFill="1" applyBorder="1" applyAlignment="1">
      <alignment horizontal="center" vertical="center" wrapText="1"/>
    </xf>
    <xf numFmtId="0" fontId="14" fillId="2" borderId="8" xfId="14" applyFont="1" applyFill="1" applyBorder="1" applyAlignment="1">
      <alignment horizontal="center" vertical="center" wrapText="1"/>
    </xf>
    <xf numFmtId="0" fontId="14" fillId="2" borderId="3" xfId="14" applyFont="1" applyFill="1" applyBorder="1" applyAlignment="1">
      <alignment horizontal="center" vertical="center"/>
    </xf>
    <xf numFmtId="0" fontId="14" fillId="2" borderId="7" xfId="14" applyFont="1" applyFill="1" applyBorder="1" applyAlignment="1">
      <alignment horizontal="center" vertical="center"/>
    </xf>
    <xf numFmtId="0" fontId="14" fillId="2" borderId="8" xfId="14" applyFont="1" applyFill="1" applyBorder="1" applyAlignment="1">
      <alignment horizontal="center" vertical="center"/>
    </xf>
    <xf numFmtId="0" fontId="14" fillId="2" borderId="4" xfId="14" applyFont="1" applyFill="1" applyBorder="1" applyAlignment="1">
      <alignment horizontal="center" vertical="center" wrapText="1"/>
    </xf>
    <xf numFmtId="0" fontId="14" fillId="2" borderId="5" xfId="14" applyFont="1" applyFill="1" applyBorder="1" applyAlignment="1">
      <alignment horizontal="center" vertical="center" wrapText="1"/>
    </xf>
    <xf numFmtId="0" fontId="14" fillId="2" borderId="6" xfId="14" applyFont="1" applyFill="1" applyBorder="1" applyAlignment="1">
      <alignment horizontal="center" vertical="center" wrapText="1"/>
    </xf>
    <xf numFmtId="0" fontId="33" fillId="0" borderId="6" xfId="14" applyFont="1" applyBorder="1" applyAlignment="1">
      <alignment horizontal="center" vertical="center" wrapText="1"/>
    </xf>
    <xf numFmtId="0" fontId="34" fillId="0" borderId="18" xfId="14" applyFont="1" applyBorder="1" applyAlignment="1">
      <alignment horizontal="center" vertical="center"/>
    </xf>
    <xf numFmtId="0" fontId="34" fillId="0" borderId="20" xfId="14" applyFont="1" applyBorder="1" applyAlignment="1">
      <alignment horizontal="center" vertical="center"/>
    </xf>
    <xf numFmtId="0" fontId="14" fillId="2" borderId="2" xfId="14" applyFont="1" applyFill="1" applyBorder="1" applyAlignment="1">
      <alignment horizontal="center" vertical="center" wrapText="1"/>
    </xf>
    <xf numFmtId="0" fontId="34" fillId="2" borderId="4" xfId="14" applyFont="1" applyFill="1" applyBorder="1" applyAlignment="1">
      <alignment horizontal="center" vertical="center"/>
    </xf>
    <xf numFmtId="0" fontId="34" fillId="2" borderId="5" xfId="14" applyFont="1" applyFill="1" applyBorder="1" applyAlignment="1">
      <alignment horizontal="center" vertical="center"/>
    </xf>
    <xf numFmtId="0" fontId="34" fillId="2" borderId="6" xfId="14" applyFont="1" applyFill="1" applyBorder="1" applyAlignment="1">
      <alignment horizontal="center" vertical="center"/>
    </xf>
    <xf numFmtId="0" fontId="33" fillId="0" borderId="8" xfId="14" applyFont="1" applyBorder="1" applyAlignment="1">
      <alignment horizontal="center" vertical="center"/>
    </xf>
    <xf numFmtId="0" fontId="36" fillId="0" borderId="0" xfId="15" applyFont="1" applyAlignment="1">
      <alignment horizontal="center"/>
    </xf>
    <xf numFmtId="0" fontId="36" fillId="0" borderId="0" xfId="15" applyFont="1" applyBorder="1" applyAlignment="1">
      <alignment horizontal="center"/>
    </xf>
    <xf numFmtId="0" fontId="20" fillId="0" borderId="2" xfId="15" applyFont="1" applyFill="1" applyBorder="1" applyAlignment="1">
      <alignment horizontal="center"/>
    </xf>
    <xf numFmtId="0" fontId="38" fillId="0" borderId="0" xfId="17"/>
    <xf numFmtId="0" fontId="25" fillId="0" borderId="0" xfId="18" applyFont="1" applyBorder="1"/>
    <xf numFmtId="0" fontId="2" fillId="0" borderId="0" xfId="18"/>
    <xf numFmtId="0" fontId="39" fillId="3" borderId="0" xfId="9" applyFont="1" applyFill="1" applyAlignment="1">
      <alignment horizontal="center" wrapText="1"/>
    </xf>
    <xf numFmtId="0" fontId="40" fillId="0" borderId="0" xfId="17" applyFont="1"/>
    <xf numFmtId="0" fontId="41" fillId="6" borderId="2" xfId="19" applyFont="1" applyFill="1" applyBorder="1" applyAlignment="1">
      <alignment horizontal="center" vertical="center" wrapText="1"/>
    </xf>
    <xf numFmtId="0" fontId="42" fillId="3" borderId="3" xfId="19" applyFont="1" applyFill="1" applyBorder="1" applyAlignment="1">
      <alignment horizontal="center" vertical="center"/>
    </xf>
    <xf numFmtId="0" fontId="43" fillId="3" borderId="9" xfId="19" applyFont="1" applyFill="1" applyBorder="1" applyAlignment="1">
      <alignment vertical="center" wrapText="1"/>
    </xf>
    <xf numFmtId="43" fontId="43" fillId="3" borderId="9" xfId="4" applyNumberFormat="1" applyFont="1" applyFill="1" applyBorder="1" applyAlignment="1">
      <alignment horizontal="left" vertical="center" wrapText="1"/>
    </xf>
    <xf numFmtId="0" fontId="44" fillId="3" borderId="10" xfId="19" applyFont="1" applyFill="1" applyBorder="1" applyAlignment="1">
      <alignment horizontal="center" vertical="center"/>
    </xf>
    <xf numFmtId="0" fontId="44" fillId="3" borderId="10" xfId="19" applyFont="1" applyFill="1" applyBorder="1" applyAlignment="1">
      <alignment horizontal="center" vertical="center" wrapText="1"/>
    </xf>
    <xf numFmtId="0" fontId="42" fillId="3" borderId="7" xfId="19" applyFont="1" applyFill="1" applyBorder="1" applyAlignment="1">
      <alignment horizontal="center" vertical="center"/>
    </xf>
    <xf numFmtId="0" fontId="43" fillId="3" borderId="15" xfId="19" applyFont="1" applyFill="1" applyBorder="1" applyAlignment="1">
      <alignment vertical="center" wrapText="1"/>
    </xf>
    <xf numFmtId="43" fontId="43" fillId="3" borderId="15" xfId="4" applyNumberFormat="1" applyFont="1" applyFill="1" applyBorder="1" applyAlignment="1">
      <alignment horizontal="left" vertical="center" wrapText="1"/>
    </xf>
    <xf numFmtId="0" fontId="43" fillId="3" borderId="11" xfId="19" applyFont="1" applyFill="1" applyBorder="1" applyAlignment="1">
      <alignment horizontal="center" vertical="center" wrapText="1"/>
    </xf>
    <xf numFmtId="0" fontId="43" fillId="3" borderId="10" xfId="19" applyFont="1" applyFill="1" applyBorder="1" applyAlignment="1">
      <alignment vertical="center" wrapText="1"/>
    </xf>
    <xf numFmtId="43" fontId="43" fillId="3" borderId="11" xfId="4" applyNumberFormat="1" applyFont="1" applyFill="1" applyBorder="1" applyAlignment="1">
      <alignment horizontal="left" vertical="center" wrapText="1"/>
    </xf>
    <xf numFmtId="0" fontId="43" fillId="3" borderId="7" xfId="19" applyFont="1" applyFill="1" applyBorder="1" applyAlignment="1">
      <alignment horizontal="center" vertical="center" wrapText="1"/>
    </xf>
    <xf numFmtId="0" fontId="42" fillId="3" borderId="8" xfId="19" applyFont="1" applyFill="1" applyBorder="1" applyAlignment="1">
      <alignment horizontal="center" vertical="center"/>
    </xf>
    <xf numFmtId="0" fontId="43" fillId="3" borderId="11" xfId="19" applyFont="1" applyFill="1" applyBorder="1" applyAlignment="1">
      <alignment vertical="center" wrapText="1"/>
    </xf>
    <xf numFmtId="0" fontId="43" fillId="3" borderId="8" xfId="19" applyFont="1" applyFill="1" applyBorder="1" applyAlignment="1">
      <alignment horizontal="center" vertical="center" wrapText="1"/>
    </xf>
    <xf numFmtId="0" fontId="43" fillId="3" borderId="9" xfId="19" applyFont="1" applyFill="1" applyBorder="1" applyAlignment="1">
      <alignment horizontal="center" vertical="center" wrapText="1"/>
    </xf>
    <xf numFmtId="43" fontId="43" fillId="3" borderId="10" xfId="4" applyNumberFormat="1" applyFont="1" applyFill="1" applyBorder="1" applyAlignment="1">
      <alignment horizontal="left" vertical="center" wrapText="1"/>
    </xf>
    <xf numFmtId="0" fontId="44" fillId="3" borderId="14" xfId="9" applyFont="1" applyFill="1" applyBorder="1" applyAlignment="1">
      <alignment vertical="center" wrapText="1"/>
    </xf>
    <xf numFmtId="43" fontId="43" fillId="3" borderId="14" xfId="4" applyFont="1" applyFill="1" applyBorder="1" applyAlignment="1">
      <alignment vertical="center"/>
    </xf>
    <xf numFmtId="0" fontId="44" fillId="3" borderId="15" xfId="9" applyFont="1" applyFill="1" applyBorder="1" applyAlignment="1">
      <alignment vertical="center" wrapText="1"/>
    </xf>
    <xf numFmtId="0" fontId="44" fillId="3" borderId="3" xfId="19" applyFont="1" applyFill="1" applyBorder="1" applyAlignment="1">
      <alignment horizontal="center" vertical="center"/>
    </xf>
    <xf numFmtId="0" fontId="44" fillId="3" borderId="3" xfId="19" applyFont="1" applyFill="1" applyBorder="1" applyAlignment="1">
      <alignment horizontal="center" vertical="center" wrapText="1"/>
    </xf>
    <xf numFmtId="0" fontId="44" fillId="3" borderId="7" xfId="19" applyFont="1" applyFill="1" applyBorder="1" applyAlignment="1">
      <alignment horizontal="center" vertical="center"/>
    </xf>
    <xf numFmtId="0" fontId="44" fillId="3" borderId="7" xfId="19" applyFont="1" applyFill="1" applyBorder="1" applyAlignment="1">
      <alignment horizontal="center" vertical="center" wrapText="1"/>
    </xf>
    <xf numFmtId="0" fontId="44" fillId="3" borderId="10" xfId="9" applyFont="1" applyFill="1" applyBorder="1" applyAlignment="1">
      <alignment vertical="center" wrapText="1"/>
    </xf>
    <xf numFmtId="43" fontId="45" fillId="3" borderId="10" xfId="20" applyFont="1" applyFill="1" applyBorder="1" applyAlignment="1">
      <alignment vertical="center"/>
    </xf>
    <xf numFmtId="43" fontId="45" fillId="3" borderId="11" xfId="20" applyFont="1" applyFill="1" applyBorder="1" applyAlignment="1">
      <alignment vertical="center"/>
    </xf>
    <xf numFmtId="0" fontId="44" fillId="3" borderId="15" xfId="19" applyFont="1" applyFill="1" applyBorder="1" applyAlignment="1">
      <alignment horizontal="center" vertical="center"/>
    </xf>
    <xf numFmtId="0" fontId="44" fillId="3" borderId="15" xfId="19" applyFont="1" applyFill="1" applyBorder="1" applyAlignment="1">
      <alignment horizontal="center" vertical="center" wrapText="1"/>
    </xf>
    <xf numFmtId="0" fontId="44" fillId="3" borderId="11" xfId="19" applyFont="1" applyFill="1" applyBorder="1" applyAlignment="1">
      <alignment horizontal="center" vertical="center"/>
    </xf>
    <xf numFmtId="0" fontId="43" fillId="3" borderId="3" xfId="19" applyFont="1" applyFill="1" applyBorder="1" applyAlignment="1">
      <alignment vertical="center" wrapText="1"/>
    </xf>
    <xf numFmtId="43" fontId="43" fillId="3" borderId="3" xfId="4" applyNumberFormat="1" applyFont="1" applyFill="1" applyBorder="1" applyAlignment="1">
      <alignment horizontal="left" vertical="center" wrapText="1"/>
    </xf>
    <xf numFmtId="0" fontId="43" fillId="3" borderId="3" xfId="19" applyFont="1" applyFill="1" applyBorder="1" applyAlignment="1">
      <alignment horizontal="center" vertical="center" wrapText="1"/>
    </xf>
    <xf numFmtId="0" fontId="43" fillId="3" borderId="10" xfId="19" applyFont="1" applyFill="1" applyBorder="1" applyAlignment="1">
      <alignment horizontal="center" vertical="center" wrapText="1"/>
    </xf>
    <xf numFmtId="0" fontId="43" fillId="3" borderId="7" xfId="19" applyFont="1" applyFill="1" applyBorder="1" applyAlignment="1">
      <alignment vertical="center" wrapText="1"/>
    </xf>
    <xf numFmtId="0" fontId="43" fillId="3" borderId="7" xfId="19" applyFont="1" applyFill="1" applyBorder="1" applyAlignment="1">
      <alignment horizontal="center" vertical="center" wrapText="1"/>
    </xf>
    <xf numFmtId="43" fontId="43" fillId="3" borderId="9" xfId="20" applyFont="1" applyFill="1" applyBorder="1" applyAlignment="1">
      <alignment vertical="center"/>
    </xf>
    <xf numFmtId="0" fontId="44" fillId="3" borderId="3" xfId="19" applyFont="1" applyFill="1" applyBorder="1" applyAlignment="1">
      <alignment horizontal="center" vertical="center"/>
    </xf>
    <xf numFmtId="43" fontId="43" fillId="3" borderId="15" xfId="20" applyFont="1" applyFill="1" applyBorder="1" applyAlignment="1">
      <alignment vertical="center"/>
    </xf>
    <xf numFmtId="0" fontId="43" fillId="3" borderId="10" xfId="19" applyNumberFormat="1" applyFont="1" applyFill="1" applyBorder="1" applyAlignment="1">
      <alignment vertical="center" wrapText="1"/>
    </xf>
    <xf numFmtId="43" fontId="43" fillId="3" borderId="10" xfId="20" applyFont="1" applyFill="1" applyBorder="1" applyAlignment="1">
      <alignment vertical="center"/>
    </xf>
    <xf numFmtId="0" fontId="44" fillId="3" borderId="9" xfId="9" applyFont="1" applyFill="1" applyBorder="1" applyAlignment="1">
      <alignment vertical="center" wrapText="1"/>
    </xf>
    <xf numFmtId="0" fontId="44" fillId="3" borderId="9" xfId="19" applyFont="1" applyFill="1" applyBorder="1" applyAlignment="1">
      <alignment horizontal="center" vertical="center"/>
    </xf>
    <xf numFmtId="0" fontId="44" fillId="3" borderId="11" xfId="9" applyFont="1" applyFill="1" applyBorder="1" applyAlignment="1">
      <alignment vertical="center" wrapText="1"/>
    </xf>
    <xf numFmtId="43" fontId="43" fillId="3" borderId="14" xfId="20" applyFont="1" applyFill="1" applyBorder="1" applyAlignment="1">
      <alignment vertical="center"/>
    </xf>
    <xf numFmtId="0" fontId="44" fillId="3" borderId="14" xfId="19" applyFont="1" applyFill="1" applyBorder="1" applyAlignment="1">
      <alignment horizontal="center" vertical="center"/>
    </xf>
    <xf numFmtId="0" fontId="45" fillId="3" borderId="2" xfId="9" applyFont="1" applyFill="1" applyBorder="1" applyAlignment="1">
      <alignment vertical="center" wrapText="1"/>
    </xf>
    <xf numFmtId="43" fontId="43" fillId="3" borderId="8" xfId="20" applyFont="1" applyFill="1" applyBorder="1" applyAlignment="1">
      <alignment vertical="center"/>
    </xf>
    <xf numFmtId="0" fontId="44" fillId="3" borderId="8" xfId="19" applyFont="1" applyFill="1" applyBorder="1" applyAlignment="1">
      <alignment horizontal="center" vertical="center"/>
    </xf>
    <xf numFmtId="0" fontId="45" fillId="3" borderId="14" xfId="9" applyFont="1" applyFill="1" applyBorder="1" applyAlignment="1">
      <alignment vertical="center" wrapText="1"/>
    </xf>
    <xf numFmtId="0" fontId="45" fillId="3" borderId="9" xfId="19" applyFont="1" applyFill="1" applyBorder="1" applyAlignment="1">
      <alignment vertical="center" wrapText="1"/>
    </xf>
    <xf numFmtId="0" fontId="45" fillId="3" borderId="15" xfId="19" applyFont="1" applyFill="1" applyBorder="1" applyAlignment="1">
      <alignment vertical="center" wrapText="1"/>
    </xf>
    <xf numFmtId="0" fontId="45" fillId="3" borderId="10" xfId="19" applyFont="1" applyFill="1" applyBorder="1" applyAlignment="1">
      <alignment vertical="center" wrapText="1"/>
    </xf>
    <xf numFmtId="0" fontId="44" fillId="3" borderId="11" xfId="19" applyFont="1" applyFill="1" applyBorder="1" applyAlignment="1">
      <alignment horizontal="center" vertical="center"/>
    </xf>
    <xf numFmtId="0" fontId="44" fillId="3" borderId="11" xfId="19" applyFont="1" applyFill="1" applyBorder="1" applyAlignment="1">
      <alignment horizontal="center" vertical="center" wrapText="1"/>
    </xf>
    <xf numFmtId="0" fontId="45" fillId="3" borderId="8" xfId="19" applyFont="1" applyFill="1" applyBorder="1" applyAlignment="1">
      <alignment vertical="center" wrapText="1"/>
    </xf>
    <xf numFmtId="0" fontId="44" fillId="3" borderId="14" xfId="19" applyFont="1" applyFill="1" applyBorder="1" applyAlignment="1">
      <alignment horizontal="center" vertical="center" wrapText="1"/>
    </xf>
    <xf numFmtId="0" fontId="43" fillId="3" borderId="9" xfId="19" applyFont="1" applyFill="1" applyBorder="1" applyAlignment="1">
      <alignment horizontal="left" vertical="center" wrapText="1"/>
    </xf>
    <xf numFmtId="43" fontId="43" fillId="3" borderId="9" xfId="4" applyFont="1" applyFill="1" applyBorder="1" applyAlignment="1">
      <alignment vertical="center" wrapText="1"/>
    </xf>
    <xf numFmtId="0" fontId="43" fillId="3" borderId="10" xfId="19" applyFont="1" applyFill="1" applyBorder="1" applyAlignment="1">
      <alignment horizontal="left" vertical="center" wrapText="1"/>
    </xf>
    <xf numFmtId="43" fontId="43" fillId="3" borderId="10" xfId="4" applyFont="1" applyFill="1" applyBorder="1" applyAlignment="1">
      <alignment vertical="center" wrapText="1"/>
    </xf>
    <xf numFmtId="0" fontId="43" fillId="3" borderId="7" xfId="19" applyFont="1" applyFill="1" applyBorder="1" applyAlignment="1">
      <alignment horizontal="left" vertical="center" wrapText="1"/>
    </xf>
    <xf numFmtId="43" fontId="43" fillId="3" borderId="7" xfId="4" applyFont="1" applyFill="1" applyBorder="1" applyAlignment="1">
      <alignment vertical="center" wrapText="1"/>
    </xf>
    <xf numFmtId="43" fontId="43" fillId="3" borderId="11" xfId="20" applyFont="1" applyFill="1" applyBorder="1" applyAlignment="1">
      <alignment vertical="center"/>
    </xf>
    <xf numFmtId="0" fontId="44" fillId="3" borderId="7" xfId="19" applyFont="1" applyFill="1" applyBorder="1" applyAlignment="1">
      <alignment horizontal="center" vertical="center"/>
    </xf>
    <xf numFmtId="0" fontId="44" fillId="3" borderId="7" xfId="19" applyFont="1" applyFill="1" applyBorder="1" applyAlignment="1">
      <alignment horizontal="center" vertical="center" wrapText="1"/>
    </xf>
    <xf numFmtId="0" fontId="43" fillId="3" borderId="14" xfId="19" applyFont="1" applyFill="1" applyBorder="1" applyAlignment="1">
      <alignment vertical="center" wrapText="1"/>
    </xf>
    <xf numFmtId="0" fontId="45" fillId="3" borderId="9" xfId="9" applyFont="1" applyFill="1" applyBorder="1" applyAlignment="1">
      <alignment vertical="center" wrapText="1"/>
    </xf>
    <xf numFmtId="0" fontId="45" fillId="3" borderId="15" xfId="9" applyFont="1" applyFill="1" applyBorder="1" applyAlignment="1">
      <alignment vertical="center" wrapText="1"/>
    </xf>
    <xf numFmtId="0" fontId="45" fillId="3" borderId="14" xfId="19" applyFont="1" applyFill="1" applyBorder="1" applyAlignment="1">
      <alignment vertical="center" wrapText="1"/>
    </xf>
    <xf numFmtId="0" fontId="44" fillId="3" borderId="8" xfId="19" applyFont="1" applyFill="1" applyBorder="1" applyAlignment="1">
      <alignment horizontal="center" vertical="center"/>
    </xf>
    <xf numFmtId="0" fontId="43" fillId="3" borderId="14" xfId="19" applyFont="1" applyFill="1" applyBorder="1" applyAlignment="1">
      <alignment horizontal="center" vertical="center" wrapText="1"/>
    </xf>
    <xf numFmtId="0" fontId="44" fillId="3" borderId="15" xfId="19" applyFont="1" applyFill="1" applyBorder="1" applyAlignment="1">
      <alignment horizontal="center" vertical="center"/>
    </xf>
    <xf numFmtId="0" fontId="45" fillId="3" borderId="10" xfId="9" applyFont="1" applyFill="1" applyBorder="1" applyAlignment="1">
      <alignment vertical="center" wrapText="1"/>
    </xf>
    <xf numFmtId="0" fontId="44" fillId="3" borderId="11" xfId="19" applyFont="1" applyFill="1" applyBorder="1" applyAlignment="1">
      <alignment horizontal="center"/>
    </xf>
    <xf numFmtId="0" fontId="44" fillId="3" borderId="8" xfId="19" applyFont="1" applyFill="1" applyBorder="1" applyAlignment="1">
      <alignment horizontal="center"/>
    </xf>
    <xf numFmtId="0" fontId="44" fillId="3" borderId="9" xfId="19" applyFont="1" applyFill="1" applyBorder="1" applyAlignment="1">
      <alignment horizontal="center" vertical="center" wrapText="1"/>
    </xf>
    <xf numFmtId="0" fontId="44" fillId="3" borderId="10" xfId="19" applyFont="1" applyFill="1" applyBorder="1" applyAlignment="1">
      <alignment vertical="center" wrapText="1"/>
    </xf>
    <xf numFmtId="0" fontId="44" fillId="3" borderId="8" xfId="19" applyFont="1" applyFill="1" applyBorder="1" applyAlignment="1">
      <alignment horizontal="center" vertical="center" wrapText="1"/>
    </xf>
    <xf numFmtId="0" fontId="44" fillId="3" borderId="8" xfId="19" applyFont="1" applyFill="1" applyBorder="1" applyAlignment="1">
      <alignment vertical="center" wrapText="1"/>
    </xf>
    <xf numFmtId="0" fontId="44" fillId="3" borderId="11" xfId="19" applyFont="1" applyFill="1" applyBorder="1" applyAlignment="1">
      <alignment horizontal="center" vertical="center" wrapText="1"/>
    </xf>
    <xf numFmtId="0" fontId="44" fillId="3" borderId="8" xfId="19" applyFont="1" applyFill="1" applyBorder="1" applyAlignment="1">
      <alignment horizontal="center" vertical="center" wrapText="1"/>
    </xf>
    <xf numFmtId="43" fontId="43" fillId="3" borderId="9" xfId="20" applyFont="1" applyFill="1" applyBorder="1" applyAlignment="1">
      <alignment horizontal="center" vertical="center"/>
    </xf>
    <xf numFmtId="43" fontId="43" fillId="3" borderId="10" xfId="20" applyFont="1" applyFill="1" applyBorder="1" applyAlignment="1">
      <alignment horizontal="center" vertical="center"/>
    </xf>
    <xf numFmtId="43" fontId="43" fillId="3" borderId="14" xfId="20" applyFont="1" applyFill="1" applyBorder="1" applyAlignment="1">
      <alignment horizontal="center" vertical="center"/>
    </xf>
    <xf numFmtId="43" fontId="43" fillId="3" borderId="15" xfId="20" applyFont="1" applyFill="1" applyBorder="1" applyAlignment="1">
      <alignment horizontal="center" vertical="center"/>
    </xf>
    <xf numFmtId="43" fontId="43" fillId="3" borderId="11" xfId="20" applyFont="1" applyFill="1" applyBorder="1" applyAlignment="1">
      <alignment horizontal="center" vertical="center"/>
    </xf>
    <xf numFmtId="0" fontId="46" fillId="3" borderId="2" xfId="19" applyFont="1" applyFill="1" applyBorder="1"/>
    <xf numFmtId="43" fontId="46" fillId="3" borderId="2" xfId="4" applyFont="1" applyFill="1" applyBorder="1"/>
    <xf numFmtId="0" fontId="46" fillId="3" borderId="2" xfId="19" applyFont="1" applyFill="1" applyBorder="1" applyAlignment="1">
      <alignment vertical="center"/>
    </xf>
    <xf numFmtId="43" fontId="0" fillId="0" borderId="0" xfId="6" applyFont="1"/>
    <xf numFmtId="0" fontId="2" fillId="0" borderId="0" xfId="21" applyAlignment="1">
      <alignment vertical="center"/>
    </xf>
    <xf numFmtId="0" fontId="2" fillId="0" borderId="0" xfId="21"/>
    <xf numFmtId="0" fontId="28" fillId="3" borderId="0" xfId="9" applyFont="1" applyFill="1" applyAlignment="1">
      <alignment horizontal="center" vertical="center" wrapText="1"/>
    </xf>
    <xf numFmtId="0" fontId="47" fillId="2" borderId="2" xfId="9" applyFont="1" applyFill="1" applyBorder="1" applyAlignment="1">
      <alignment horizontal="center" vertical="center"/>
    </xf>
    <xf numFmtId="0" fontId="47" fillId="2" borderId="3" xfId="9" applyFont="1" applyFill="1" applyBorder="1" applyAlignment="1">
      <alignment horizontal="center" vertical="center"/>
    </xf>
    <xf numFmtId="0" fontId="47" fillId="2" borderId="2" xfId="9" applyFont="1" applyFill="1" applyBorder="1" applyAlignment="1">
      <alignment horizontal="center" vertical="center" wrapText="1"/>
    </xf>
    <xf numFmtId="0" fontId="47" fillId="2" borderId="7" xfId="9" applyFont="1" applyFill="1" applyBorder="1" applyAlignment="1">
      <alignment horizontal="center" vertical="center"/>
    </xf>
    <xf numFmtId="0" fontId="2" fillId="0" borderId="0" xfId="21" applyAlignment="1">
      <alignment horizontal="center" vertical="center"/>
    </xf>
    <xf numFmtId="0" fontId="47" fillId="2" borderId="8" xfId="9" applyFont="1" applyFill="1" applyBorder="1" applyAlignment="1">
      <alignment horizontal="center" vertical="center"/>
    </xf>
    <xf numFmtId="0" fontId="47" fillId="2" borderId="2" xfId="9" applyFont="1" applyFill="1" applyBorder="1" applyAlignment="1">
      <alignment horizontal="center" vertical="center" wrapText="1"/>
    </xf>
    <xf numFmtId="0" fontId="47" fillId="0" borderId="2" xfId="9" quotePrefix="1" applyFont="1" applyBorder="1" applyAlignment="1">
      <alignment vertical="center"/>
    </xf>
    <xf numFmtId="0" fontId="47" fillId="0" borderId="2" xfId="9" applyFont="1" applyBorder="1" applyAlignment="1">
      <alignment vertical="center"/>
    </xf>
    <xf numFmtId="164" fontId="47" fillId="0" borderId="2" xfId="9" applyNumberFormat="1" applyFont="1" applyBorder="1" applyAlignment="1">
      <alignment vertical="center"/>
    </xf>
    <xf numFmtId="0" fontId="7" fillId="0" borderId="2" xfId="9" applyBorder="1" applyAlignment="1">
      <alignment vertical="center"/>
    </xf>
    <xf numFmtId="164" fontId="7" fillId="0" borderId="2" xfId="9" applyNumberFormat="1" applyBorder="1" applyAlignment="1">
      <alignment vertical="center"/>
    </xf>
    <xf numFmtId="164" fontId="7" fillId="0" borderId="2" xfId="9" applyNumberFormat="1" applyFont="1" applyBorder="1" applyAlignment="1">
      <alignment vertical="center"/>
    </xf>
    <xf numFmtId="0" fontId="31" fillId="0" borderId="2" xfId="9" applyFont="1" applyBorder="1" applyAlignment="1">
      <alignment vertical="center"/>
    </xf>
    <xf numFmtId="164" fontId="31" fillId="0" borderId="2" xfId="9" applyNumberFormat="1" applyFont="1" applyBorder="1" applyAlignment="1">
      <alignment vertical="center"/>
    </xf>
    <xf numFmtId="0" fontId="2" fillId="0" borderId="2" xfId="21" applyBorder="1"/>
    <xf numFmtId="0" fontId="47" fillId="0" borderId="32" xfId="9" applyFont="1" applyBorder="1" applyAlignment="1">
      <alignment vertical="center"/>
    </xf>
    <xf numFmtId="0" fontId="47" fillId="0" borderId="33" xfId="9" applyFont="1" applyBorder="1" applyAlignment="1">
      <alignment vertical="center"/>
    </xf>
    <xf numFmtId="0" fontId="47" fillId="0" borderId="34" xfId="9" applyFont="1" applyBorder="1" applyAlignment="1">
      <alignment vertical="center"/>
    </xf>
    <xf numFmtId="164" fontId="47" fillId="0" borderId="35" xfId="9" applyNumberFormat="1" applyFont="1" applyBorder="1" applyAlignment="1">
      <alignment vertical="center"/>
    </xf>
  </cellXfs>
  <cellStyles count="22">
    <cellStyle name="Dziesiętny" xfId="1" builtinId="3"/>
    <cellStyle name="Dziesiętny 2" xfId="4"/>
    <cellStyle name="Dziesiętny 2 2" xfId="16"/>
    <cellStyle name="Dziesiętny 5" xfId="6"/>
    <cellStyle name="Dziesiętny 5 2" xfId="11"/>
    <cellStyle name="Dziesiętny 6" xfId="20"/>
    <cellStyle name="Dziesiętny 8" xfId="8"/>
    <cellStyle name="Normalny" xfId="0" builtinId="0"/>
    <cellStyle name="Normalny 2 2" xfId="9"/>
    <cellStyle name="Normalny 2 2 2" xfId="14"/>
    <cellStyle name="Normalny 2 3" xfId="15"/>
    <cellStyle name="Normalny 3" xfId="7"/>
    <cellStyle name="Normalny 5" xfId="17"/>
    <cellStyle name="Normalny 5 2" xfId="19"/>
    <cellStyle name="Normalny_dochody 2010 zał.1" xfId="3"/>
    <cellStyle name="Normalny_sołectwa 2009" xfId="18"/>
    <cellStyle name="Normalny_wyk dot.Ipol" xfId="10"/>
    <cellStyle name="Normalny_z.b-d.w_ I pół.2007" xfId="13"/>
    <cellStyle name="Normalny_zad.zlecl.Ipol.2007" xfId="21"/>
    <cellStyle name="Normalny_zal_Szczecin" xfId="5"/>
    <cellStyle name="Normalny_zm.inwest 2008" xfId="2"/>
    <cellStyle name="Normalny_zm.kred.poz.Ipól.2007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0"/>
  <sheetViews>
    <sheetView workbookViewId="0">
      <selection activeCell="I2" sqref="I2:I5"/>
    </sheetView>
  </sheetViews>
  <sheetFormatPr defaultRowHeight="15"/>
  <cols>
    <col min="1" max="1" width="5" customWidth="1"/>
    <col min="2" max="2" width="5.5703125" customWidth="1"/>
    <col min="3" max="3" width="6.85546875" customWidth="1"/>
    <col min="4" max="4" width="5.85546875" customWidth="1"/>
    <col min="5" max="5" width="37.5703125" customWidth="1"/>
    <col min="6" max="12" width="15.5703125" customWidth="1"/>
  </cols>
  <sheetData>
    <row r="1" spans="1:12">
      <c r="A1" s="1"/>
      <c r="B1" s="2"/>
      <c r="C1" s="2"/>
      <c r="D1" s="2"/>
      <c r="E1" s="3" t="s">
        <v>0</v>
      </c>
      <c r="F1" s="4"/>
      <c r="G1" s="4"/>
      <c r="H1" s="1"/>
      <c r="I1" s="5" t="s">
        <v>1</v>
      </c>
      <c r="J1" s="1"/>
      <c r="K1" s="1" t="s">
        <v>0</v>
      </c>
      <c r="L1" s="6"/>
    </row>
    <row r="2" spans="1:12">
      <c r="A2" s="1"/>
      <c r="B2" s="2"/>
      <c r="C2" s="2"/>
      <c r="D2" s="2"/>
      <c r="E2" s="241" t="s">
        <v>0</v>
      </c>
      <c r="F2" s="241"/>
      <c r="G2" s="4"/>
      <c r="H2" s="1"/>
      <c r="I2" s="7" t="s">
        <v>244</v>
      </c>
      <c r="J2" s="1"/>
      <c r="K2" s="1"/>
      <c r="L2" s="6"/>
    </row>
    <row r="3" spans="1:12">
      <c r="A3" s="1"/>
      <c r="B3" s="2"/>
      <c r="C3" s="2"/>
      <c r="D3" s="2"/>
      <c r="E3" s="241"/>
      <c r="F3" s="241"/>
      <c r="G3" s="4"/>
      <c r="H3" s="1"/>
      <c r="I3" s="7" t="s">
        <v>2</v>
      </c>
      <c r="J3" s="1"/>
      <c r="K3" s="1"/>
      <c r="L3" s="6"/>
    </row>
    <row r="4" spans="1:12">
      <c r="A4" s="1"/>
      <c r="B4" s="1"/>
      <c r="C4" s="1"/>
      <c r="D4" s="1"/>
      <c r="E4" s="241"/>
      <c r="F4" s="241"/>
      <c r="G4" s="1"/>
      <c r="H4" s="1"/>
      <c r="I4" s="7" t="s">
        <v>245</v>
      </c>
      <c r="J4" s="1"/>
      <c r="K4" s="1"/>
      <c r="L4" s="6"/>
    </row>
    <row r="5" spans="1:12">
      <c r="A5" s="1"/>
      <c r="B5" s="1"/>
      <c r="C5" s="1"/>
      <c r="D5" s="1"/>
      <c r="E5" s="1"/>
      <c r="F5" s="1"/>
      <c r="G5" s="1"/>
      <c r="H5" s="1"/>
      <c r="I5" s="7" t="s">
        <v>3</v>
      </c>
      <c r="J5" s="1"/>
      <c r="K5" s="1"/>
      <c r="L5" s="6"/>
    </row>
    <row r="6" spans="1:12" ht="18">
      <c r="A6" s="242" t="s">
        <v>4</v>
      </c>
      <c r="B6" s="242"/>
      <c r="C6" s="242"/>
      <c r="D6" s="242"/>
      <c r="E6" s="242"/>
      <c r="F6" s="242"/>
      <c r="G6" s="242"/>
      <c r="H6" s="242"/>
      <c r="I6" s="242"/>
      <c r="J6" s="8" t="s">
        <v>5</v>
      </c>
      <c r="K6" s="9"/>
      <c r="L6" s="9"/>
    </row>
    <row r="7" spans="1:12">
      <c r="A7" s="243" t="s">
        <v>6</v>
      </c>
      <c r="B7" s="243" t="s">
        <v>7</v>
      </c>
      <c r="C7" s="244" t="s">
        <v>8</v>
      </c>
      <c r="D7" s="245" t="s">
        <v>9</v>
      </c>
      <c r="E7" s="248" t="s">
        <v>10</v>
      </c>
      <c r="F7" s="248" t="s">
        <v>11</v>
      </c>
      <c r="G7" s="249" t="s">
        <v>12</v>
      </c>
      <c r="H7" s="250"/>
      <c r="I7" s="250"/>
      <c r="J7" s="250"/>
      <c r="K7" s="251"/>
      <c r="L7" s="248" t="s">
        <v>13</v>
      </c>
    </row>
    <row r="8" spans="1:12">
      <c r="A8" s="243"/>
      <c r="B8" s="243"/>
      <c r="C8" s="244"/>
      <c r="D8" s="246"/>
      <c r="E8" s="248"/>
      <c r="F8" s="248"/>
      <c r="G8" s="248" t="s">
        <v>14</v>
      </c>
      <c r="H8" s="249" t="s">
        <v>15</v>
      </c>
      <c r="I8" s="252"/>
      <c r="J8" s="253"/>
      <c r="K8" s="254" t="s">
        <v>16</v>
      </c>
      <c r="L8" s="248"/>
    </row>
    <row r="9" spans="1:12">
      <c r="A9" s="243"/>
      <c r="B9" s="243"/>
      <c r="C9" s="244"/>
      <c r="D9" s="246"/>
      <c r="E9" s="248"/>
      <c r="F9" s="248"/>
      <c r="G9" s="248"/>
      <c r="H9" s="248" t="s">
        <v>17</v>
      </c>
      <c r="I9" s="248" t="s">
        <v>18</v>
      </c>
      <c r="J9" s="254" t="s">
        <v>19</v>
      </c>
      <c r="K9" s="255"/>
      <c r="L9" s="248"/>
    </row>
    <row r="10" spans="1:12">
      <c r="A10" s="243"/>
      <c r="B10" s="243"/>
      <c r="C10" s="244"/>
      <c r="D10" s="246"/>
      <c r="E10" s="248"/>
      <c r="F10" s="248"/>
      <c r="G10" s="248"/>
      <c r="H10" s="248"/>
      <c r="I10" s="248"/>
      <c r="J10" s="257"/>
      <c r="K10" s="255"/>
      <c r="L10" s="248"/>
    </row>
    <row r="11" spans="1:12" ht="21" customHeight="1">
      <c r="A11" s="243"/>
      <c r="B11" s="243"/>
      <c r="C11" s="244"/>
      <c r="D11" s="247"/>
      <c r="E11" s="248"/>
      <c r="F11" s="248"/>
      <c r="G11" s="248"/>
      <c r="H11" s="248"/>
      <c r="I11" s="248"/>
      <c r="J11" s="258"/>
      <c r="K11" s="256"/>
      <c r="L11" s="248"/>
    </row>
    <row r="12" spans="1:12">
      <c r="A12" s="10">
        <v>1</v>
      </c>
      <c r="B12" s="11" t="s">
        <v>20</v>
      </c>
      <c r="C12" s="11" t="s">
        <v>21</v>
      </c>
      <c r="D12" s="11">
        <v>6210</v>
      </c>
      <c r="E12" s="12" t="s">
        <v>22</v>
      </c>
      <c r="F12" s="13">
        <v>1100000</v>
      </c>
      <c r="G12" s="13">
        <v>127011.44</v>
      </c>
      <c r="H12" s="13">
        <v>127011.44</v>
      </c>
      <c r="I12" s="14"/>
      <c r="J12" s="259" t="s">
        <v>23</v>
      </c>
      <c r="K12" s="14"/>
      <c r="L12" s="261" t="s">
        <v>24</v>
      </c>
    </row>
    <row r="13" spans="1:12" ht="22.5">
      <c r="A13" s="15"/>
      <c r="B13" s="16"/>
      <c r="C13" s="16"/>
      <c r="D13" s="16"/>
      <c r="E13" s="17" t="s">
        <v>25</v>
      </c>
      <c r="F13" s="18"/>
      <c r="G13" s="18"/>
      <c r="H13" s="18"/>
      <c r="I13" s="18"/>
      <c r="J13" s="260"/>
      <c r="K13" s="18"/>
      <c r="L13" s="262"/>
    </row>
    <row r="14" spans="1:12">
      <c r="A14" s="15"/>
      <c r="B14" s="16"/>
      <c r="C14" s="16"/>
      <c r="D14" s="16"/>
      <c r="E14" s="17" t="s">
        <v>26</v>
      </c>
      <c r="F14" s="18"/>
      <c r="G14" s="18"/>
      <c r="H14" s="18"/>
      <c r="I14" s="19"/>
      <c r="J14" s="260"/>
      <c r="K14" s="18"/>
      <c r="L14" s="262"/>
    </row>
    <row r="15" spans="1:12" ht="22.5">
      <c r="A15" s="15"/>
      <c r="B15" s="20"/>
      <c r="C15" s="20"/>
      <c r="D15" s="20"/>
      <c r="E15" s="21" t="s">
        <v>27</v>
      </c>
      <c r="F15" s="22"/>
      <c r="G15" s="22"/>
      <c r="H15" s="22"/>
      <c r="I15" s="23"/>
      <c r="J15" s="260"/>
      <c r="K15" s="22"/>
      <c r="L15" s="262"/>
    </row>
    <row r="16" spans="1:12" ht="22.5">
      <c r="A16" s="24"/>
      <c r="B16" s="20"/>
      <c r="C16" s="20"/>
      <c r="D16" s="20"/>
      <c r="E16" s="21" t="s">
        <v>246</v>
      </c>
      <c r="F16" s="22"/>
      <c r="G16" s="22"/>
      <c r="H16" s="22"/>
      <c r="I16" s="23"/>
      <c r="J16" s="260"/>
      <c r="K16" s="22"/>
      <c r="L16" s="262"/>
    </row>
    <row r="17" spans="1:12" ht="48">
      <c r="A17" s="25"/>
      <c r="B17" s="26" t="s">
        <v>20</v>
      </c>
      <c r="C17" s="26" t="s">
        <v>21</v>
      </c>
      <c r="D17" s="26">
        <v>6210</v>
      </c>
      <c r="E17" s="27" t="s">
        <v>28</v>
      </c>
      <c r="F17" s="28">
        <v>1234451.47</v>
      </c>
      <c r="G17" s="29">
        <v>488515.69</v>
      </c>
      <c r="H17" s="28">
        <v>488515.69</v>
      </c>
      <c r="I17" s="30"/>
      <c r="J17" s="31" t="s">
        <v>29</v>
      </c>
      <c r="K17" s="32"/>
      <c r="L17" s="33" t="s">
        <v>24</v>
      </c>
    </row>
    <row r="18" spans="1:12" ht="48">
      <c r="A18" s="34">
        <v>2</v>
      </c>
      <c r="B18" s="35">
        <v>600</v>
      </c>
      <c r="C18" s="35">
        <v>60013</v>
      </c>
      <c r="D18" s="35">
        <v>6300</v>
      </c>
      <c r="E18" s="36" t="s">
        <v>30</v>
      </c>
      <c r="F18" s="37">
        <v>650000</v>
      </c>
      <c r="G18" s="37">
        <v>200000</v>
      </c>
      <c r="H18" s="37">
        <v>200000</v>
      </c>
      <c r="I18" s="37"/>
      <c r="J18" s="31" t="s">
        <v>29</v>
      </c>
      <c r="K18" s="37" t="s">
        <v>0</v>
      </c>
      <c r="L18" s="38" t="s">
        <v>31</v>
      </c>
    </row>
    <row r="19" spans="1:12" ht="48">
      <c r="A19" s="34">
        <v>3</v>
      </c>
      <c r="B19" s="35">
        <v>600</v>
      </c>
      <c r="C19" s="35">
        <v>60013</v>
      </c>
      <c r="D19" s="35">
        <v>6300</v>
      </c>
      <c r="E19" s="36" t="s">
        <v>32</v>
      </c>
      <c r="F19" s="37">
        <v>35000</v>
      </c>
      <c r="G19" s="37">
        <v>35000</v>
      </c>
      <c r="H19" s="37">
        <v>35000</v>
      </c>
      <c r="I19" s="37"/>
      <c r="J19" s="31" t="s">
        <v>29</v>
      </c>
      <c r="K19" s="37" t="s">
        <v>0</v>
      </c>
      <c r="L19" s="38" t="s">
        <v>31</v>
      </c>
    </row>
    <row r="20" spans="1:12" ht="36">
      <c r="A20" s="34">
        <v>3</v>
      </c>
      <c r="B20" s="35">
        <v>600</v>
      </c>
      <c r="C20" s="35">
        <v>60014</v>
      </c>
      <c r="D20" s="35">
        <v>6300</v>
      </c>
      <c r="E20" s="36" t="s">
        <v>33</v>
      </c>
      <c r="F20" s="37">
        <v>905600</v>
      </c>
      <c r="G20" s="37">
        <v>905600</v>
      </c>
      <c r="H20" s="37">
        <v>905600</v>
      </c>
      <c r="I20" s="37"/>
      <c r="J20" s="39" t="s">
        <v>29</v>
      </c>
      <c r="K20" s="37"/>
      <c r="L20" s="38" t="s">
        <v>34</v>
      </c>
    </row>
    <row r="21" spans="1:12" ht="36">
      <c r="A21" s="40">
        <v>4</v>
      </c>
      <c r="B21" s="35">
        <v>600</v>
      </c>
      <c r="C21" s="35">
        <v>60016</v>
      </c>
      <c r="D21" s="35">
        <v>6050</v>
      </c>
      <c r="E21" s="36" t="s">
        <v>35</v>
      </c>
      <c r="F21" s="37">
        <v>600000</v>
      </c>
      <c r="G21" s="37">
        <v>20000</v>
      </c>
      <c r="H21" s="37">
        <v>20000</v>
      </c>
      <c r="I21" s="37"/>
      <c r="J21" s="31" t="s">
        <v>36</v>
      </c>
      <c r="K21" s="37" t="s">
        <v>0</v>
      </c>
      <c r="L21" s="41" t="s">
        <v>37</v>
      </c>
    </row>
    <row r="22" spans="1:12">
      <c r="A22" s="263">
        <v>5</v>
      </c>
      <c r="B22" s="265">
        <v>600</v>
      </c>
      <c r="C22" s="265">
        <v>60016</v>
      </c>
      <c r="D22" s="42">
        <v>6057</v>
      </c>
      <c r="E22" s="267" t="s">
        <v>38</v>
      </c>
      <c r="F22" s="269">
        <v>644412.98</v>
      </c>
      <c r="G22" s="269">
        <v>636000</v>
      </c>
      <c r="H22" s="13"/>
      <c r="I22" s="13"/>
      <c r="J22" s="43"/>
      <c r="K22" s="13">
        <v>471508</v>
      </c>
      <c r="L22" s="271" t="s">
        <v>37</v>
      </c>
    </row>
    <row r="23" spans="1:12" ht="36">
      <c r="A23" s="264"/>
      <c r="B23" s="266"/>
      <c r="C23" s="266"/>
      <c r="D23" s="44">
        <v>6059</v>
      </c>
      <c r="E23" s="268"/>
      <c r="F23" s="270"/>
      <c r="G23" s="270"/>
      <c r="H23" s="45">
        <v>164492</v>
      </c>
      <c r="I23" s="45"/>
      <c r="J23" s="46" t="s">
        <v>39</v>
      </c>
      <c r="K23" s="45"/>
      <c r="L23" s="272"/>
    </row>
    <row r="24" spans="1:12" ht="36">
      <c r="A24" s="47">
        <v>6</v>
      </c>
      <c r="B24" s="48">
        <v>600</v>
      </c>
      <c r="C24" s="48">
        <v>60016</v>
      </c>
      <c r="D24" s="48">
        <v>6050</v>
      </c>
      <c r="E24" s="49" t="s">
        <v>40</v>
      </c>
      <c r="F24" s="14">
        <v>840092.2</v>
      </c>
      <c r="G24" s="14">
        <v>35000</v>
      </c>
      <c r="H24" s="14">
        <v>35000</v>
      </c>
      <c r="I24" s="14"/>
      <c r="J24" s="31" t="s">
        <v>36</v>
      </c>
      <c r="K24" s="14"/>
      <c r="L24" s="41" t="s">
        <v>37</v>
      </c>
    </row>
    <row r="25" spans="1:12" ht="36">
      <c r="A25" s="50">
        <v>5</v>
      </c>
      <c r="B25" s="42">
        <v>600</v>
      </c>
      <c r="C25" s="42">
        <v>60016</v>
      </c>
      <c r="D25" s="42">
        <v>6050</v>
      </c>
      <c r="E25" s="51" t="s">
        <v>41</v>
      </c>
      <c r="F25" s="13">
        <v>1933750</v>
      </c>
      <c r="G25" s="13">
        <v>100000</v>
      </c>
      <c r="H25" s="13">
        <v>100000</v>
      </c>
      <c r="I25" s="13"/>
      <c r="J25" s="259" t="s">
        <v>29</v>
      </c>
      <c r="K25" s="13" t="s">
        <v>0</v>
      </c>
      <c r="L25" s="271" t="s">
        <v>37</v>
      </c>
    </row>
    <row r="26" spans="1:12">
      <c r="A26" s="52"/>
      <c r="B26" s="53"/>
      <c r="C26" s="53"/>
      <c r="D26" s="53"/>
      <c r="E26" s="54" t="s">
        <v>42</v>
      </c>
      <c r="F26" s="55"/>
      <c r="G26" s="55"/>
      <c r="H26" s="55"/>
      <c r="I26" s="55"/>
      <c r="J26" s="260"/>
      <c r="K26" s="55"/>
      <c r="L26" s="277"/>
    </row>
    <row r="27" spans="1:12" ht="22.5">
      <c r="A27" s="278" t="s">
        <v>43</v>
      </c>
      <c r="B27" s="279"/>
      <c r="C27" s="56"/>
      <c r="D27" s="56"/>
      <c r="E27" s="57" t="s">
        <v>44</v>
      </c>
      <c r="F27" s="58"/>
      <c r="G27" s="58"/>
      <c r="H27" s="58"/>
      <c r="I27" s="58"/>
      <c r="J27" s="260"/>
      <c r="K27" s="58"/>
      <c r="L27" s="277"/>
    </row>
    <row r="28" spans="1:12" ht="33.75" customHeight="1">
      <c r="A28" s="59">
        <v>6</v>
      </c>
      <c r="B28" s="59">
        <v>600</v>
      </c>
      <c r="C28" s="35">
        <v>60016</v>
      </c>
      <c r="D28" s="35">
        <v>6050</v>
      </c>
      <c r="E28" s="60" t="s">
        <v>45</v>
      </c>
      <c r="F28" s="37">
        <v>165000</v>
      </c>
      <c r="G28" s="37">
        <v>165000</v>
      </c>
      <c r="H28" s="37">
        <v>165000</v>
      </c>
      <c r="I28" s="37"/>
      <c r="J28" s="39" t="s">
        <v>29</v>
      </c>
      <c r="K28" s="37"/>
      <c r="L28" s="41" t="s">
        <v>37</v>
      </c>
    </row>
    <row r="29" spans="1:12" ht="36">
      <c r="A29" s="61">
        <v>7</v>
      </c>
      <c r="B29" s="35">
        <v>600</v>
      </c>
      <c r="C29" s="35">
        <v>60016</v>
      </c>
      <c r="D29" s="35">
        <v>6050</v>
      </c>
      <c r="E29" s="36" t="s">
        <v>46</v>
      </c>
      <c r="F29" s="37">
        <v>2030000</v>
      </c>
      <c r="G29" s="37">
        <v>30000</v>
      </c>
      <c r="H29" s="37">
        <v>30000</v>
      </c>
      <c r="I29" s="37"/>
      <c r="J29" s="39" t="s">
        <v>29</v>
      </c>
      <c r="K29" s="37"/>
      <c r="L29" s="41" t="s">
        <v>37</v>
      </c>
    </row>
    <row r="30" spans="1:12" ht="33.75">
      <c r="A30" s="34">
        <v>8</v>
      </c>
      <c r="B30" s="42">
        <v>600</v>
      </c>
      <c r="C30" s="42">
        <v>60016</v>
      </c>
      <c r="D30" s="48">
        <v>6050</v>
      </c>
      <c r="E30" s="49" t="s">
        <v>47</v>
      </c>
      <c r="F30" s="14">
        <v>30000</v>
      </c>
      <c r="G30" s="14">
        <v>30000</v>
      </c>
      <c r="H30" s="14">
        <v>30000</v>
      </c>
      <c r="I30" s="14"/>
      <c r="J30" s="39" t="s">
        <v>29</v>
      </c>
      <c r="K30" s="14"/>
      <c r="L30" s="62" t="s">
        <v>37</v>
      </c>
    </row>
    <row r="31" spans="1:12" ht="30.75" customHeight="1">
      <c r="A31" s="34">
        <v>9</v>
      </c>
      <c r="B31" s="48">
        <v>600</v>
      </c>
      <c r="C31" s="48">
        <v>60016</v>
      </c>
      <c r="D31" s="48">
        <v>6050</v>
      </c>
      <c r="E31" s="49" t="s">
        <v>48</v>
      </c>
      <c r="F31" s="14">
        <v>2033365</v>
      </c>
      <c r="G31" s="14">
        <v>300000</v>
      </c>
      <c r="H31" s="14">
        <v>50000</v>
      </c>
      <c r="I31" s="14"/>
      <c r="J31" s="39" t="s">
        <v>49</v>
      </c>
      <c r="K31" s="14"/>
      <c r="L31" s="41" t="s">
        <v>37</v>
      </c>
    </row>
    <row r="32" spans="1:12" ht="30.75" customHeight="1">
      <c r="A32" s="61">
        <v>10</v>
      </c>
      <c r="B32" s="48">
        <v>600</v>
      </c>
      <c r="C32" s="48">
        <v>60016</v>
      </c>
      <c r="D32" s="48">
        <v>6060</v>
      </c>
      <c r="E32" s="49" t="s">
        <v>50</v>
      </c>
      <c r="F32" s="14">
        <v>50000</v>
      </c>
      <c r="G32" s="14">
        <v>50000</v>
      </c>
      <c r="H32" s="14">
        <v>50000</v>
      </c>
      <c r="I32" s="14"/>
      <c r="J32" s="63" t="s">
        <v>51</v>
      </c>
      <c r="K32" s="14"/>
      <c r="L32" s="62" t="s">
        <v>37</v>
      </c>
    </row>
    <row r="33" spans="1:12" ht="35.25" customHeight="1">
      <c r="A33" s="61">
        <v>11</v>
      </c>
      <c r="B33" s="48">
        <v>700</v>
      </c>
      <c r="C33" s="48">
        <v>70005</v>
      </c>
      <c r="D33" s="48">
        <v>6060</v>
      </c>
      <c r="E33" s="49" t="s">
        <v>52</v>
      </c>
      <c r="F33" s="14">
        <v>30000</v>
      </c>
      <c r="G33" s="14">
        <v>30000</v>
      </c>
      <c r="H33" s="14">
        <v>30000</v>
      </c>
      <c r="I33" s="14"/>
      <c r="J33" s="63" t="s">
        <v>51</v>
      </c>
      <c r="K33" s="14"/>
      <c r="L33" s="62" t="s">
        <v>37</v>
      </c>
    </row>
    <row r="34" spans="1:12" ht="36.75" customHeight="1">
      <c r="A34" s="61">
        <v>12</v>
      </c>
      <c r="B34" s="48">
        <v>754</v>
      </c>
      <c r="C34" s="48">
        <v>75405</v>
      </c>
      <c r="D34" s="48">
        <v>6230</v>
      </c>
      <c r="E34" s="49" t="s">
        <v>53</v>
      </c>
      <c r="F34" s="14">
        <v>35000</v>
      </c>
      <c r="G34" s="14">
        <v>35000</v>
      </c>
      <c r="H34" s="14">
        <v>35000</v>
      </c>
      <c r="I34" s="14"/>
      <c r="J34" s="63" t="s">
        <v>51</v>
      </c>
      <c r="K34" s="14"/>
      <c r="L34" s="64" t="s">
        <v>54</v>
      </c>
    </row>
    <row r="35" spans="1:12" ht="36" customHeight="1">
      <c r="A35" s="61">
        <v>13</v>
      </c>
      <c r="B35" s="48">
        <v>754</v>
      </c>
      <c r="C35" s="48">
        <v>75412</v>
      </c>
      <c r="D35" s="48">
        <v>6230</v>
      </c>
      <c r="E35" s="49" t="s">
        <v>55</v>
      </c>
      <c r="F35" s="14">
        <v>68000</v>
      </c>
      <c r="G35" s="14">
        <v>68000</v>
      </c>
      <c r="H35" s="14">
        <v>68000</v>
      </c>
      <c r="I35" s="14"/>
      <c r="J35" s="63" t="s">
        <v>51</v>
      </c>
      <c r="K35" s="14"/>
      <c r="L35" s="64" t="s">
        <v>56</v>
      </c>
    </row>
    <row r="36" spans="1:12" ht="25.5" customHeight="1">
      <c r="A36" s="280">
        <v>14</v>
      </c>
      <c r="B36" s="265">
        <v>801</v>
      </c>
      <c r="C36" s="265">
        <v>80101</v>
      </c>
      <c r="D36" s="42">
        <v>6057</v>
      </c>
      <c r="E36" s="267" t="s">
        <v>57</v>
      </c>
      <c r="F36" s="269">
        <v>1184718.98</v>
      </c>
      <c r="G36" s="269">
        <v>1155941.8999999999</v>
      </c>
      <c r="H36" s="13"/>
      <c r="I36" s="13"/>
      <c r="J36" s="259" t="s">
        <v>51</v>
      </c>
      <c r="K36" s="13">
        <v>880941.9</v>
      </c>
      <c r="L36" s="261" t="s">
        <v>37</v>
      </c>
    </row>
    <row r="37" spans="1:12" ht="27.75" customHeight="1">
      <c r="A37" s="281"/>
      <c r="B37" s="266"/>
      <c r="C37" s="266"/>
      <c r="D37" s="65">
        <v>6059</v>
      </c>
      <c r="E37" s="268"/>
      <c r="F37" s="270"/>
      <c r="G37" s="270"/>
      <c r="H37" s="45">
        <v>275000</v>
      </c>
      <c r="I37" s="66"/>
      <c r="J37" s="282"/>
      <c r="K37" s="45"/>
      <c r="L37" s="285"/>
    </row>
    <row r="38" spans="1:12" ht="37.5" customHeight="1">
      <c r="A38" s="67">
        <v>15</v>
      </c>
      <c r="B38" s="56">
        <v>8010</v>
      </c>
      <c r="C38" s="56">
        <v>80101</v>
      </c>
      <c r="D38" s="56">
        <v>6050</v>
      </c>
      <c r="E38" s="68" t="s">
        <v>58</v>
      </c>
      <c r="F38" s="69">
        <v>1202000</v>
      </c>
      <c r="G38" s="69">
        <v>10000</v>
      </c>
      <c r="H38" s="58">
        <v>10000</v>
      </c>
      <c r="I38" s="69"/>
      <c r="J38" s="63" t="s">
        <v>51</v>
      </c>
      <c r="K38" s="14"/>
      <c r="L38" s="62" t="s">
        <v>37</v>
      </c>
    </row>
    <row r="39" spans="1:12" ht="39" customHeight="1">
      <c r="A39" s="61">
        <v>16</v>
      </c>
      <c r="B39" s="35">
        <v>8010</v>
      </c>
      <c r="C39" s="35">
        <v>80101</v>
      </c>
      <c r="D39" s="35">
        <v>6580</v>
      </c>
      <c r="E39" s="70" t="s">
        <v>59</v>
      </c>
      <c r="F39" s="71">
        <v>20000</v>
      </c>
      <c r="G39" s="71">
        <v>20000</v>
      </c>
      <c r="H39" s="37">
        <v>20000</v>
      </c>
      <c r="I39" s="71"/>
      <c r="J39" s="63" t="s">
        <v>51</v>
      </c>
      <c r="K39" s="14"/>
      <c r="L39" s="64" t="s">
        <v>60</v>
      </c>
    </row>
    <row r="40" spans="1:12" ht="36">
      <c r="A40" s="34">
        <v>17</v>
      </c>
      <c r="B40" s="72">
        <v>900</v>
      </c>
      <c r="C40" s="72">
        <v>90001</v>
      </c>
      <c r="D40" s="48">
        <v>6050</v>
      </c>
      <c r="E40" s="73" t="s">
        <v>61</v>
      </c>
      <c r="F40" s="14">
        <v>22131096.739999998</v>
      </c>
      <c r="G40" s="14">
        <v>4700000</v>
      </c>
      <c r="H40" s="14">
        <v>1950000</v>
      </c>
      <c r="I40" s="14">
        <v>2400000</v>
      </c>
      <c r="J40" s="74" t="s">
        <v>62</v>
      </c>
      <c r="K40" s="14">
        <f>SUM(K41:K54)</f>
        <v>0</v>
      </c>
      <c r="L40" s="286" t="s">
        <v>37</v>
      </c>
    </row>
    <row r="41" spans="1:12" ht="35.25" customHeight="1">
      <c r="A41" s="67"/>
      <c r="B41" s="75"/>
      <c r="C41" s="75"/>
      <c r="D41" s="76" t="s">
        <v>0</v>
      </c>
      <c r="E41" s="77" t="s">
        <v>63</v>
      </c>
      <c r="F41" s="78" t="s">
        <v>0</v>
      </c>
      <c r="G41" s="78" t="s">
        <v>0</v>
      </c>
      <c r="H41" s="78" t="s">
        <v>0</v>
      </c>
      <c r="I41" s="78">
        <v>0</v>
      </c>
      <c r="J41" s="79" t="s">
        <v>0</v>
      </c>
      <c r="K41" s="80"/>
      <c r="L41" s="287"/>
    </row>
    <row r="42" spans="1:12" ht="23.25">
      <c r="A42" s="67"/>
      <c r="B42" s="75"/>
      <c r="C42" s="75"/>
      <c r="D42" s="56"/>
      <c r="E42" s="81" t="s">
        <v>64</v>
      </c>
      <c r="F42" s="78"/>
      <c r="G42" s="78"/>
      <c r="H42" s="78"/>
      <c r="I42" s="78"/>
      <c r="J42" s="79"/>
      <c r="K42" s="82"/>
      <c r="L42" s="287"/>
    </row>
    <row r="43" spans="1:12" ht="26.25" customHeight="1">
      <c r="A43" s="283" t="s">
        <v>70</v>
      </c>
      <c r="B43" s="284"/>
      <c r="C43" s="75"/>
      <c r="D43" s="56"/>
      <c r="E43" s="81" t="s">
        <v>247</v>
      </c>
      <c r="F43" s="83"/>
      <c r="G43" s="83"/>
      <c r="H43" s="83"/>
      <c r="I43" s="83"/>
      <c r="J43" s="79"/>
      <c r="K43" s="82"/>
      <c r="L43" s="288"/>
    </row>
    <row r="44" spans="1:12" ht="60.75">
      <c r="A44" s="84">
        <v>18</v>
      </c>
      <c r="B44" s="85">
        <v>900</v>
      </c>
      <c r="C44" s="85">
        <v>90001</v>
      </c>
      <c r="D44" s="86">
        <v>6050</v>
      </c>
      <c r="E44" s="87" t="s">
        <v>65</v>
      </c>
      <c r="F44" s="88">
        <v>1523000</v>
      </c>
      <c r="G44" s="88">
        <v>3000</v>
      </c>
      <c r="H44" s="88">
        <v>3000</v>
      </c>
      <c r="I44" s="88"/>
      <c r="J44" s="63" t="s">
        <v>51</v>
      </c>
      <c r="K44" s="14"/>
      <c r="L44" s="62" t="s">
        <v>37</v>
      </c>
    </row>
    <row r="45" spans="1:12" ht="33.75">
      <c r="A45" s="89">
        <v>19</v>
      </c>
      <c r="B45" s="90">
        <v>900</v>
      </c>
      <c r="C45" s="90">
        <v>90001</v>
      </c>
      <c r="D45" s="91">
        <v>6050</v>
      </c>
      <c r="E45" s="92" t="s">
        <v>66</v>
      </c>
      <c r="F45" s="93">
        <v>10235939.23</v>
      </c>
      <c r="G45" s="93">
        <v>8610</v>
      </c>
      <c r="H45" s="93">
        <v>8610</v>
      </c>
      <c r="I45" s="93"/>
      <c r="J45" s="39" t="s">
        <v>51</v>
      </c>
      <c r="K45" s="37"/>
      <c r="L45" s="41" t="s">
        <v>37</v>
      </c>
    </row>
    <row r="46" spans="1:12" ht="60" customHeight="1">
      <c r="A46" s="94">
        <v>20</v>
      </c>
      <c r="B46" s="95">
        <v>900</v>
      </c>
      <c r="C46" s="95">
        <v>90001</v>
      </c>
      <c r="D46" s="95">
        <v>6230</v>
      </c>
      <c r="E46" s="96" t="s">
        <v>67</v>
      </c>
      <c r="F46" s="97">
        <v>20000</v>
      </c>
      <c r="G46" s="97">
        <v>20000</v>
      </c>
      <c r="H46" s="97">
        <v>20000</v>
      </c>
      <c r="I46" s="98">
        <v>0</v>
      </c>
      <c r="J46" s="99" t="s">
        <v>68</v>
      </c>
      <c r="K46" s="98"/>
      <c r="L46" s="240" t="s">
        <v>69</v>
      </c>
    </row>
    <row r="47" spans="1:12">
      <c r="A47" s="50">
        <v>20</v>
      </c>
      <c r="B47" s="42">
        <v>900</v>
      </c>
      <c r="C47" s="42">
        <v>90015</v>
      </c>
      <c r="D47" s="42">
        <v>6050</v>
      </c>
      <c r="E47" s="51" t="s">
        <v>71</v>
      </c>
      <c r="F47" s="13">
        <v>83000</v>
      </c>
      <c r="G47" s="13">
        <v>83000</v>
      </c>
      <c r="H47" s="13">
        <v>83000</v>
      </c>
      <c r="I47" s="13">
        <v>0</v>
      </c>
      <c r="J47" s="259" t="s">
        <v>68</v>
      </c>
      <c r="K47" s="13" t="s">
        <v>0</v>
      </c>
      <c r="L47" s="289" t="s">
        <v>37</v>
      </c>
    </row>
    <row r="48" spans="1:12" ht="33.75">
      <c r="A48" s="100"/>
      <c r="B48" s="76"/>
      <c r="C48" s="76"/>
      <c r="D48" s="76"/>
      <c r="E48" s="54" t="s">
        <v>72</v>
      </c>
      <c r="F48" s="101"/>
      <c r="G48" s="101"/>
      <c r="H48" s="101"/>
      <c r="I48" s="101"/>
      <c r="J48" s="260"/>
      <c r="K48" s="101"/>
      <c r="L48" s="280"/>
    </row>
    <row r="49" spans="1:12" ht="22.5">
      <c r="A49" s="100"/>
      <c r="B49" s="76"/>
      <c r="C49" s="76"/>
      <c r="D49" s="76"/>
      <c r="E49" s="54" t="s">
        <v>73</v>
      </c>
      <c r="F49" s="101"/>
      <c r="G49" s="101"/>
      <c r="H49" s="101"/>
      <c r="I49" s="101"/>
      <c r="J49" s="260"/>
      <c r="K49" s="101"/>
      <c r="L49" s="280"/>
    </row>
    <row r="50" spans="1:12">
      <c r="A50" s="100"/>
      <c r="B50" s="76"/>
      <c r="C50" s="76"/>
      <c r="D50" s="76"/>
      <c r="E50" s="54" t="s">
        <v>74</v>
      </c>
      <c r="F50" s="101"/>
      <c r="G50" s="101"/>
      <c r="H50" s="101"/>
      <c r="I50" s="101"/>
      <c r="J50" s="260"/>
      <c r="K50" s="101"/>
      <c r="L50" s="280"/>
    </row>
    <row r="51" spans="1:12" ht="22.5">
      <c r="A51" s="100"/>
      <c r="B51" s="76"/>
      <c r="C51" s="76"/>
      <c r="D51" s="76"/>
      <c r="E51" s="54" t="s">
        <v>75</v>
      </c>
      <c r="F51" s="101"/>
      <c r="G51" s="101"/>
      <c r="H51" s="101"/>
      <c r="I51" s="101"/>
      <c r="J51" s="260"/>
      <c r="K51" s="101"/>
      <c r="L51" s="280"/>
    </row>
    <row r="52" spans="1:12" ht="22.5">
      <c r="A52" s="100"/>
      <c r="B52" s="76"/>
      <c r="C52" s="76"/>
      <c r="D52" s="76"/>
      <c r="E52" s="54" t="s">
        <v>76</v>
      </c>
      <c r="F52" s="101"/>
      <c r="G52" s="101"/>
      <c r="H52" s="101"/>
      <c r="I52" s="101"/>
      <c r="J52" s="260"/>
      <c r="K52" s="101"/>
      <c r="L52" s="280"/>
    </row>
    <row r="53" spans="1:12">
      <c r="A53" s="100"/>
      <c r="B53" s="76"/>
      <c r="C53" s="76"/>
      <c r="D53" s="102"/>
      <c r="E53" s="54" t="s">
        <v>77</v>
      </c>
      <c r="F53" s="101"/>
      <c r="G53" s="101"/>
      <c r="H53" s="101"/>
      <c r="I53" s="101"/>
      <c r="J53" s="260"/>
      <c r="K53" s="101"/>
      <c r="L53" s="280"/>
    </row>
    <row r="54" spans="1:12">
      <c r="A54" s="103"/>
      <c r="B54" s="76"/>
      <c r="C54" s="76"/>
      <c r="D54" s="102"/>
      <c r="E54" s="54" t="s">
        <v>78</v>
      </c>
      <c r="F54" s="101"/>
      <c r="G54" s="101"/>
      <c r="H54" s="101"/>
      <c r="I54" s="101"/>
      <c r="J54" s="260"/>
      <c r="K54" s="101"/>
      <c r="L54" s="280"/>
    </row>
    <row r="55" spans="1:12" ht="36">
      <c r="A55" s="61">
        <v>21</v>
      </c>
      <c r="B55" s="35">
        <v>921</v>
      </c>
      <c r="C55" s="35">
        <v>92109</v>
      </c>
      <c r="D55" s="35">
        <v>6050</v>
      </c>
      <c r="E55" s="36" t="s">
        <v>79</v>
      </c>
      <c r="F55" s="14">
        <v>660816.30000000005</v>
      </c>
      <c r="G55" s="14">
        <v>370000</v>
      </c>
      <c r="H55" s="14">
        <v>370000</v>
      </c>
      <c r="I55" s="14">
        <v>0</v>
      </c>
      <c r="J55" s="31" t="s">
        <v>68</v>
      </c>
      <c r="K55" s="37" t="s">
        <v>0</v>
      </c>
      <c r="L55" s="41" t="s">
        <v>37</v>
      </c>
    </row>
    <row r="56" spans="1:12" ht="36">
      <c r="A56" s="61">
        <v>22</v>
      </c>
      <c r="B56" s="35">
        <v>921</v>
      </c>
      <c r="C56" s="35">
        <v>92109</v>
      </c>
      <c r="D56" s="35">
        <v>6050</v>
      </c>
      <c r="E56" s="36" t="s">
        <v>80</v>
      </c>
      <c r="F56" s="14">
        <v>510883.04</v>
      </c>
      <c r="G56" s="14">
        <v>30000</v>
      </c>
      <c r="H56" s="14">
        <v>30000</v>
      </c>
      <c r="I56" s="14">
        <v>0</v>
      </c>
      <c r="J56" s="31" t="s">
        <v>68</v>
      </c>
      <c r="K56" s="37" t="s">
        <v>0</v>
      </c>
      <c r="L56" s="41" t="s">
        <v>37</v>
      </c>
    </row>
    <row r="57" spans="1:12" ht="29.25">
      <c r="A57" s="61">
        <v>23</v>
      </c>
      <c r="B57" s="35">
        <v>921</v>
      </c>
      <c r="C57" s="35">
        <v>92109</v>
      </c>
      <c r="D57" s="104">
        <v>6050</v>
      </c>
      <c r="E57" s="105" t="s">
        <v>81</v>
      </c>
      <c r="F57" s="14">
        <v>607197.9</v>
      </c>
      <c r="G57" s="14">
        <v>327000</v>
      </c>
      <c r="H57" s="14">
        <v>327000</v>
      </c>
      <c r="I57" s="106">
        <v>0</v>
      </c>
      <c r="J57" s="107" t="s">
        <v>51</v>
      </c>
      <c r="K57" s="106"/>
      <c r="L57" s="41" t="s">
        <v>37</v>
      </c>
    </row>
    <row r="58" spans="1:12" ht="48">
      <c r="A58" s="61">
        <v>24</v>
      </c>
      <c r="B58" s="48">
        <v>921</v>
      </c>
      <c r="C58" s="48">
        <v>92109</v>
      </c>
      <c r="D58" s="108">
        <v>6220</v>
      </c>
      <c r="E58" s="109" t="s">
        <v>82</v>
      </c>
      <c r="F58" s="14">
        <v>5535</v>
      </c>
      <c r="G58" s="14">
        <v>5535</v>
      </c>
      <c r="H58" s="14">
        <v>5535</v>
      </c>
      <c r="I58" s="106"/>
      <c r="J58" s="107" t="s">
        <v>51</v>
      </c>
      <c r="K58" s="106"/>
      <c r="L58" s="64" t="s">
        <v>83</v>
      </c>
    </row>
    <row r="59" spans="1:12" ht="48">
      <c r="A59" s="67">
        <v>25</v>
      </c>
      <c r="B59" s="48">
        <v>921</v>
      </c>
      <c r="C59" s="48">
        <v>92109</v>
      </c>
      <c r="D59" s="110">
        <v>6220</v>
      </c>
      <c r="E59" s="105" t="s">
        <v>84</v>
      </c>
      <c r="F59" s="14">
        <v>6000</v>
      </c>
      <c r="G59" s="14">
        <v>6000</v>
      </c>
      <c r="H59" s="14">
        <v>6000</v>
      </c>
      <c r="I59" s="106"/>
      <c r="J59" s="107" t="s">
        <v>51</v>
      </c>
      <c r="K59" s="106"/>
      <c r="L59" s="64" t="s">
        <v>83</v>
      </c>
    </row>
    <row r="60" spans="1:12" ht="36.75" thickBot="1">
      <c r="A60" s="34">
        <v>26</v>
      </c>
      <c r="B60" s="111">
        <v>926</v>
      </c>
      <c r="C60" s="111">
        <v>92601</v>
      </c>
      <c r="D60" s="112">
        <v>6050</v>
      </c>
      <c r="E60" s="113" t="s">
        <v>85</v>
      </c>
      <c r="F60" s="14">
        <v>124450</v>
      </c>
      <c r="G60" s="14">
        <v>122500</v>
      </c>
      <c r="H60" s="14">
        <v>122500</v>
      </c>
      <c r="I60" s="106">
        <v>0</v>
      </c>
      <c r="J60" s="74" t="s">
        <v>68</v>
      </c>
      <c r="K60" s="14">
        <v>0</v>
      </c>
      <c r="L60" s="62" t="s">
        <v>37</v>
      </c>
    </row>
    <row r="61" spans="1:12" ht="36.75" thickBot="1">
      <c r="A61" s="273" t="s">
        <v>86</v>
      </c>
      <c r="B61" s="274"/>
      <c r="C61" s="274"/>
      <c r="D61" s="275"/>
      <c r="E61" s="276"/>
      <c r="F61" s="114">
        <f>+F12+F17+F18+F19+F20+F21+F22+F24+F25+F28+F29+F30+F31+F32+F33+F34+F35+F36+F38+F39+F40+F44+F45+F46+F47+F55+F56+F57+F58+F59+F60</f>
        <v>50699308.839999989</v>
      </c>
      <c r="G61" s="114">
        <f>+G12+G17+G18+G19+G20+G21+G22+G24+G25+G28+G29+G30+G31+G32+G33+G34+G35+G36+G38+G39+G40+G44+G45+G46+G47+G55+G56+G57+G58+G59+G60</f>
        <v>10116714.029999999</v>
      </c>
      <c r="H61" s="114">
        <f>+H12+H17+H18+H19+H20+H21+H23+H24+H25+H28+H29+H30+H31+H32+H33+H34+H35+H37+H38+H39+H40+H44+H45+H46+H47+H55+H56+H57+H58+H59+H60</f>
        <v>5764264.1299999999</v>
      </c>
      <c r="I61" s="114">
        <f>+I12+I17+I18+I19+I20+I21+I23+I24+I25+I29+I30+I31+I32+I33+I37+I39+I40+I44+I45+I46+I47+I55+I56+I57+I58+I59+I60</f>
        <v>2400000</v>
      </c>
      <c r="J61" s="115" t="s">
        <v>87</v>
      </c>
      <c r="K61" s="114">
        <f>SUM(K12:K60)-K40</f>
        <v>1352449.9</v>
      </c>
      <c r="L61" s="116" t="s">
        <v>88</v>
      </c>
    </row>
    <row r="62" spans="1:12">
      <c r="A62" s="1" t="s">
        <v>89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</row>
    <row r="63" spans="1:12">
      <c r="A63" s="1" t="s">
        <v>90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>
      <c r="A64" s="1" t="s">
        <v>91</v>
      </c>
      <c r="B64" s="1"/>
      <c r="C64" s="1"/>
      <c r="D64" s="1"/>
      <c r="E64" s="1"/>
      <c r="F64" s="1"/>
      <c r="G64" s="1"/>
      <c r="H64" s="1"/>
      <c r="I64" s="1"/>
      <c r="J64" s="1"/>
      <c r="K64" s="117" t="s">
        <v>0</v>
      </c>
      <c r="L64" s="1"/>
    </row>
    <row r="65" spans="1:12">
      <c r="A65" s="118" t="s">
        <v>92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>
      <c r="A66" s="119" t="s">
        <v>0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1:12">
      <c r="A67" s="120" t="s">
        <v>93</v>
      </c>
      <c r="B67" s="1"/>
      <c r="C67" s="1" t="s">
        <v>0</v>
      </c>
      <c r="D67" s="1"/>
      <c r="E67" s="118" t="s">
        <v>0</v>
      </c>
      <c r="F67" s="1"/>
      <c r="G67" s="1"/>
      <c r="H67" s="1"/>
      <c r="I67" s="1"/>
      <c r="J67" s="1"/>
      <c r="K67" s="1"/>
      <c r="L67" s="1"/>
    </row>
    <row r="68" spans="1:1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1:12">
      <c r="A69" s="1"/>
      <c r="B69" s="1"/>
      <c r="C69" s="1"/>
      <c r="D69" s="1"/>
      <c r="E69" s="1"/>
      <c r="F69" s="1"/>
      <c r="G69" s="117" t="s">
        <v>0</v>
      </c>
      <c r="H69" s="1"/>
      <c r="I69" s="1"/>
      <c r="J69" s="1"/>
      <c r="K69" s="1"/>
      <c r="L69" s="1"/>
    </row>
    <row r="70" spans="1:12">
      <c r="A70" s="1"/>
      <c r="B70" s="1"/>
      <c r="C70" s="1"/>
      <c r="D70" s="1"/>
      <c r="E70" s="1" t="s">
        <v>0</v>
      </c>
      <c r="F70" s="1"/>
      <c r="G70" s="117" t="s">
        <v>0</v>
      </c>
      <c r="H70" s="1"/>
      <c r="I70" s="1"/>
      <c r="J70" s="1"/>
      <c r="K70" s="1"/>
      <c r="L70" s="1"/>
    </row>
  </sheetData>
  <mergeCells count="41">
    <mergeCell ref="A61:E61"/>
    <mergeCell ref="J25:J27"/>
    <mergeCell ref="L25:L27"/>
    <mergeCell ref="A27:B27"/>
    <mergeCell ref="A36:A37"/>
    <mergeCell ref="B36:B37"/>
    <mergeCell ref="C36:C37"/>
    <mergeCell ref="E36:E37"/>
    <mergeCell ref="F36:F37"/>
    <mergeCell ref="G36:G37"/>
    <mergeCell ref="J36:J37"/>
    <mergeCell ref="A43:B43"/>
    <mergeCell ref="L36:L37"/>
    <mergeCell ref="L40:L43"/>
    <mergeCell ref="J47:J54"/>
    <mergeCell ref="L47:L54"/>
    <mergeCell ref="J12:J16"/>
    <mergeCell ref="L12:L16"/>
    <mergeCell ref="A22:A23"/>
    <mergeCell ref="B22:B23"/>
    <mergeCell ref="C22:C23"/>
    <mergeCell ref="E22:E23"/>
    <mergeCell ref="F22:F23"/>
    <mergeCell ref="G22:G23"/>
    <mergeCell ref="L22:L23"/>
    <mergeCell ref="L7:L11"/>
    <mergeCell ref="G8:G11"/>
    <mergeCell ref="H8:J8"/>
    <mergeCell ref="K8:K11"/>
    <mergeCell ref="H9:H11"/>
    <mergeCell ref="I9:I11"/>
    <mergeCell ref="J9:J11"/>
    <mergeCell ref="E2:F4"/>
    <mergeCell ref="A6:I6"/>
    <mergeCell ref="A7:A11"/>
    <mergeCell ref="B7:B11"/>
    <mergeCell ref="C7:C11"/>
    <mergeCell ref="D7:D11"/>
    <mergeCell ref="E7:E11"/>
    <mergeCell ref="F7:F11"/>
    <mergeCell ref="G7:K7"/>
  </mergeCells>
  <pageMargins left="0.7" right="0.7" top="0.75" bottom="0.75" header="0.3" footer="0.3"/>
  <pageSetup paperSize="9" scale="77" fitToHeight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defaultGridColor="0" topLeftCell="A68" colorId="8" zoomScaleNormal="100" workbookViewId="0">
      <selection activeCell="E93" sqref="E93"/>
    </sheetView>
  </sheetViews>
  <sheetFormatPr defaultRowHeight="12.75"/>
  <cols>
    <col min="1" max="1" width="6" style="426" bestFit="1" customWidth="1"/>
    <col min="2" max="2" width="9.42578125" style="426" customWidth="1"/>
    <col min="3" max="3" width="8.7109375" style="426" customWidth="1"/>
    <col min="4" max="9" width="16.42578125" style="426" customWidth="1"/>
    <col min="10" max="16384" width="9.140625" style="427"/>
  </cols>
  <sheetData>
    <row r="1" spans="1:10" ht="15">
      <c r="A1" s="166"/>
      <c r="B1" s="166"/>
      <c r="C1" s="166"/>
      <c r="D1" s="1" t="s">
        <v>0</v>
      </c>
      <c r="E1" s="166"/>
      <c r="F1" s="425" t="s">
        <v>384</v>
      </c>
      <c r="J1" s="168"/>
    </row>
    <row r="2" spans="1:10">
      <c r="A2" s="166"/>
      <c r="B2" s="166"/>
      <c r="C2" s="166"/>
      <c r="D2" s="166"/>
      <c r="E2" s="166"/>
      <c r="F2" s="7" t="s">
        <v>244</v>
      </c>
      <c r="J2" s="168"/>
    </row>
    <row r="3" spans="1:10">
      <c r="A3" s="166"/>
      <c r="B3" s="166"/>
      <c r="C3" s="166"/>
      <c r="D3" s="166"/>
      <c r="E3" s="166"/>
      <c r="F3" s="7" t="s">
        <v>2</v>
      </c>
      <c r="J3" s="168"/>
    </row>
    <row r="4" spans="1:10">
      <c r="A4" s="166"/>
      <c r="B4" s="166"/>
      <c r="C4" s="166"/>
      <c r="D4" s="166" t="s">
        <v>0</v>
      </c>
      <c r="E4" s="166"/>
      <c r="F4" s="7" t="s">
        <v>245</v>
      </c>
      <c r="J4" s="168"/>
    </row>
    <row r="5" spans="1:10">
      <c r="A5" s="166"/>
      <c r="B5" s="166"/>
      <c r="C5" s="166"/>
      <c r="D5" s="166"/>
      <c r="E5" s="166"/>
      <c r="F5" s="7" t="s">
        <v>3</v>
      </c>
      <c r="J5" s="168"/>
    </row>
    <row r="6" spans="1:10" ht="0.75" customHeight="1">
      <c r="A6" s="166"/>
      <c r="B6" s="166"/>
      <c r="C6" s="166"/>
      <c r="D6" s="166"/>
      <c r="E6" s="166"/>
      <c r="F6" s="166"/>
      <c r="G6" s="168"/>
      <c r="H6" s="126" t="s">
        <v>0</v>
      </c>
      <c r="J6" s="168"/>
    </row>
    <row r="7" spans="1:10" hidden="1">
      <c r="A7" s="166"/>
      <c r="B7" s="166"/>
      <c r="C7" s="166"/>
      <c r="D7" s="166"/>
      <c r="E7" s="166"/>
      <c r="F7" s="166"/>
      <c r="G7" s="168"/>
      <c r="H7" s="164" t="s">
        <v>0</v>
      </c>
      <c r="J7" s="168"/>
    </row>
    <row r="8" spans="1:10" ht="10.5" customHeight="1">
      <c r="A8" s="166"/>
      <c r="B8" s="166"/>
      <c r="C8" s="166"/>
      <c r="D8" s="166"/>
      <c r="E8" s="166"/>
      <c r="F8" s="166"/>
      <c r="G8" s="168"/>
      <c r="H8" s="168"/>
      <c r="I8" s="425" t="s">
        <v>0</v>
      </c>
      <c r="J8" s="168"/>
    </row>
    <row r="9" spans="1:10" ht="27" customHeight="1">
      <c r="A9" s="428" t="s">
        <v>385</v>
      </c>
      <c r="B9" s="428"/>
      <c r="C9" s="428"/>
      <c r="D9" s="428"/>
      <c r="E9" s="428"/>
      <c r="F9" s="428"/>
      <c r="G9" s="428"/>
      <c r="H9" s="428"/>
      <c r="I9" s="428"/>
      <c r="J9" s="428"/>
    </row>
    <row r="10" spans="1:10" ht="39" customHeight="1">
      <c r="A10" s="429" t="s">
        <v>7</v>
      </c>
      <c r="B10" s="430" t="s">
        <v>97</v>
      </c>
      <c r="C10" s="430" t="s">
        <v>9</v>
      </c>
      <c r="D10" s="431" t="s">
        <v>386</v>
      </c>
      <c r="E10" s="431" t="s">
        <v>387</v>
      </c>
      <c r="F10" s="431" t="s">
        <v>156</v>
      </c>
      <c r="G10" s="431"/>
      <c r="H10" s="431"/>
      <c r="I10" s="431"/>
      <c r="J10" s="431"/>
    </row>
    <row r="11" spans="1:10" s="433" customFormat="1" ht="16.5" customHeight="1">
      <c r="A11" s="429"/>
      <c r="B11" s="432"/>
      <c r="C11" s="432"/>
      <c r="D11" s="429"/>
      <c r="E11" s="431"/>
      <c r="F11" s="431" t="s">
        <v>388</v>
      </c>
      <c r="G11" s="431" t="s">
        <v>149</v>
      </c>
      <c r="H11" s="431"/>
      <c r="I11" s="431"/>
      <c r="J11" s="431" t="s">
        <v>389</v>
      </c>
    </row>
    <row r="12" spans="1:10" s="433" customFormat="1" ht="28.5" customHeight="1">
      <c r="A12" s="429"/>
      <c r="B12" s="434"/>
      <c r="C12" s="434"/>
      <c r="D12" s="429"/>
      <c r="E12" s="431"/>
      <c r="F12" s="431"/>
      <c r="G12" s="435" t="s">
        <v>390</v>
      </c>
      <c r="H12" s="435" t="s">
        <v>391</v>
      </c>
      <c r="I12" s="435" t="s">
        <v>392</v>
      </c>
      <c r="J12" s="431"/>
    </row>
    <row r="13" spans="1:10" s="433" customFormat="1" ht="16.5" customHeight="1">
      <c r="A13" s="436" t="s">
        <v>20</v>
      </c>
      <c r="B13" s="436" t="s">
        <v>393</v>
      </c>
      <c r="C13" s="437" t="s">
        <v>0</v>
      </c>
      <c r="D13" s="438">
        <f>SUM(D14)</f>
        <v>619907.73</v>
      </c>
      <c r="E13" s="438">
        <f>+F13+J13</f>
        <v>619907.7300000001</v>
      </c>
      <c r="F13" s="438">
        <f>SUM(F15:F20)</f>
        <v>619907.7300000001</v>
      </c>
      <c r="G13" s="438">
        <f>SUM(G15:G20)</f>
        <v>8600</v>
      </c>
      <c r="H13" s="438">
        <f>SUM(H15:H20)</f>
        <v>1632.3</v>
      </c>
      <c r="I13" s="438">
        <f>SUM(I15:I20)</f>
        <v>0</v>
      </c>
      <c r="J13" s="438">
        <f>SUM(J15:J20)</f>
        <v>0</v>
      </c>
    </row>
    <row r="14" spans="1:10" s="433" customFormat="1" ht="16.5" customHeight="1">
      <c r="A14" s="439" t="s">
        <v>0</v>
      </c>
      <c r="B14" s="439"/>
      <c r="C14" s="439">
        <v>2010</v>
      </c>
      <c r="D14" s="440">
        <v>619907.73</v>
      </c>
      <c r="E14" s="440"/>
      <c r="F14" s="440"/>
      <c r="G14" s="440"/>
      <c r="H14" s="440"/>
      <c r="I14" s="440"/>
      <c r="J14" s="440"/>
    </row>
    <row r="15" spans="1:10" s="433" customFormat="1" ht="16.5" customHeight="1">
      <c r="A15" s="439"/>
      <c r="B15" s="439"/>
      <c r="C15" s="439">
        <v>4010</v>
      </c>
      <c r="D15" s="440"/>
      <c r="E15" s="441">
        <f t="shared" ref="E15:E17" si="0">+F15+J15</f>
        <v>8600</v>
      </c>
      <c r="F15" s="441">
        <f>SUM(G15:I15)</f>
        <v>8600</v>
      </c>
      <c r="G15" s="441">
        <v>8600</v>
      </c>
      <c r="H15" s="441"/>
      <c r="I15" s="440"/>
      <c r="J15" s="440"/>
    </row>
    <row r="16" spans="1:10" s="433" customFormat="1" ht="16.5" customHeight="1">
      <c r="A16" s="439"/>
      <c r="B16" s="439"/>
      <c r="C16" s="439">
        <v>4110</v>
      </c>
      <c r="D16" s="440"/>
      <c r="E16" s="441">
        <f t="shared" si="0"/>
        <v>1470.6</v>
      </c>
      <c r="F16" s="441">
        <f>SUM(G16:I16)</f>
        <v>1470.6</v>
      </c>
      <c r="G16" s="441"/>
      <c r="H16" s="441">
        <v>1470.6</v>
      </c>
      <c r="I16" s="440"/>
      <c r="J16" s="440"/>
    </row>
    <row r="17" spans="1:10" s="433" customFormat="1" ht="16.5" customHeight="1">
      <c r="A17" s="439"/>
      <c r="B17" s="439"/>
      <c r="C17" s="439">
        <v>4120</v>
      </c>
      <c r="D17" s="440"/>
      <c r="E17" s="441">
        <f t="shared" si="0"/>
        <v>161.69999999999999</v>
      </c>
      <c r="F17" s="441">
        <f>SUM(G17:I17)</f>
        <v>161.69999999999999</v>
      </c>
      <c r="G17" s="441"/>
      <c r="H17" s="441">
        <v>161.69999999999999</v>
      </c>
      <c r="I17" s="440"/>
      <c r="J17" s="440"/>
    </row>
    <row r="18" spans="1:10" s="433" customFormat="1" ht="16.5" customHeight="1">
      <c r="A18" s="439"/>
      <c r="B18" s="439"/>
      <c r="C18" s="439">
        <v>4210</v>
      </c>
      <c r="D18" s="440"/>
      <c r="E18" s="441">
        <f>+F18+J18</f>
        <v>100</v>
      </c>
      <c r="F18" s="441">
        <v>100</v>
      </c>
      <c r="G18" s="441"/>
      <c r="H18" s="441"/>
      <c r="I18" s="440"/>
      <c r="J18" s="440"/>
    </row>
    <row r="19" spans="1:10" s="433" customFormat="1" ht="16.5" customHeight="1">
      <c r="A19" s="439"/>
      <c r="B19" s="439"/>
      <c r="C19" s="439">
        <v>4300</v>
      </c>
      <c r="D19" s="440"/>
      <c r="E19" s="441">
        <f t="shared" ref="E19" si="1">+F19+J19</f>
        <v>1822.75</v>
      </c>
      <c r="F19" s="441">
        <v>1822.75</v>
      </c>
      <c r="G19" s="441"/>
      <c r="H19" s="441"/>
      <c r="I19" s="440"/>
      <c r="J19" s="440"/>
    </row>
    <row r="20" spans="1:10" s="433" customFormat="1" ht="16.5" customHeight="1">
      <c r="A20" s="439"/>
      <c r="B20" s="439"/>
      <c r="C20" s="439">
        <v>4430</v>
      </c>
      <c r="D20" s="440"/>
      <c r="E20" s="441">
        <f>+F20+J20</f>
        <v>607752.68000000005</v>
      </c>
      <c r="F20" s="441">
        <v>607752.68000000005</v>
      </c>
      <c r="G20" s="441"/>
      <c r="H20" s="441"/>
      <c r="I20" s="440"/>
      <c r="J20" s="440"/>
    </row>
    <row r="21" spans="1:10" s="433" customFormat="1" ht="15" customHeight="1">
      <c r="A21" s="437">
        <v>750</v>
      </c>
      <c r="B21" s="437">
        <v>75011</v>
      </c>
      <c r="C21" s="437" t="s">
        <v>0</v>
      </c>
      <c r="D21" s="438">
        <f>SUM(D22)</f>
        <v>81114</v>
      </c>
      <c r="E21" s="438">
        <f>+F21+J21</f>
        <v>81114</v>
      </c>
      <c r="F21" s="438">
        <f>SUM(F23:F29)</f>
        <v>81114</v>
      </c>
      <c r="G21" s="438">
        <f>SUM(G23:G29)</f>
        <v>63900</v>
      </c>
      <c r="H21" s="438">
        <f>SUM(H23:H29)</f>
        <v>12447</v>
      </c>
      <c r="I21" s="438">
        <f>SUM(I23:I29)</f>
        <v>0</v>
      </c>
      <c r="J21" s="438">
        <f>SUM(J23:J29)</f>
        <v>0</v>
      </c>
    </row>
    <row r="22" spans="1:10" ht="15" customHeight="1">
      <c r="A22" s="439" t="s">
        <v>0</v>
      </c>
      <c r="B22" s="439"/>
      <c r="C22" s="439">
        <v>2010</v>
      </c>
      <c r="D22" s="440">
        <v>81114</v>
      </c>
      <c r="E22" s="440"/>
      <c r="F22" s="440"/>
      <c r="G22" s="440"/>
      <c r="H22" s="440"/>
      <c r="I22" s="440"/>
      <c r="J22" s="440"/>
    </row>
    <row r="23" spans="1:10" ht="15" customHeight="1">
      <c r="A23" s="439"/>
      <c r="B23" s="439"/>
      <c r="C23" s="439">
        <v>4010</v>
      </c>
      <c r="D23" s="440"/>
      <c r="E23" s="441">
        <f t="shared" ref="E23:E28" si="2">+F23+J23</f>
        <v>58400</v>
      </c>
      <c r="F23" s="441">
        <f>SUM(G23:I23)</f>
        <v>58400</v>
      </c>
      <c r="G23" s="441">
        <v>58400</v>
      </c>
      <c r="H23" s="441"/>
      <c r="I23" s="440"/>
      <c r="J23" s="440"/>
    </row>
    <row r="24" spans="1:10" ht="15" customHeight="1">
      <c r="A24" s="439"/>
      <c r="B24" s="439"/>
      <c r="C24" s="439">
        <v>4040</v>
      </c>
      <c r="D24" s="440"/>
      <c r="E24" s="441">
        <f t="shared" si="2"/>
        <v>5500</v>
      </c>
      <c r="F24" s="441">
        <f>SUM(G24:I24)</f>
        <v>5500</v>
      </c>
      <c r="G24" s="441">
        <v>5500</v>
      </c>
      <c r="H24" s="441"/>
      <c r="I24" s="440"/>
      <c r="J24" s="440"/>
    </row>
    <row r="25" spans="1:10" ht="15" customHeight="1">
      <c r="A25" s="439"/>
      <c r="B25" s="439"/>
      <c r="C25" s="439">
        <v>4110</v>
      </c>
      <c r="D25" s="440"/>
      <c r="E25" s="441">
        <f t="shared" si="2"/>
        <v>10927</v>
      </c>
      <c r="F25" s="441">
        <f>SUM(G25:I25)</f>
        <v>10927</v>
      </c>
      <c r="G25" s="441"/>
      <c r="H25" s="441">
        <v>10927</v>
      </c>
      <c r="I25" s="440"/>
      <c r="J25" s="440"/>
    </row>
    <row r="26" spans="1:10" ht="15" customHeight="1">
      <c r="A26" s="439"/>
      <c r="B26" s="439"/>
      <c r="C26" s="439">
        <v>4120</v>
      </c>
      <c r="D26" s="440"/>
      <c r="E26" s="441">
        <f t="shared" si="2"/>
        <v>1520</v>
      </c>
      <c r="F26" s="441">
        <f>SUM(G26:I26)</f>
        <v>1520</v>
      </c>
      <c r="G26" s="441"/>
      <c r="H26" s="441">
        <v>1520</v>
      </c>
      <c r="I26" s="440"/>
      <c r="J26" s="440"/>
    </row>
    <row r="27" spans="1:10" ht="15" customHeight="1">
      <c r="A27" s="439"/>
      <c r="B27" s="439"/>
      <c r="C27" s="439">
        <v>4210</v>
      </c>
      <c r="D27" s="440"/>
      <c r="E27" s="441">
        <f>+F27+J27</f>
        <v>2229</v>
      </c>
      <c r="F27" s="441">
        <v>2229</v>
      </c>
      <c r="G27" s="441"/>
      <c r="H27" s="441"/>
      <c r="I27" s="440"/>
      <c r="J27" s="440"/>
    </row>
    <row r="28" spans="1:10" ht="15" customHeight="1">
      <c r="A28" s="439"/>
      <c r="B28" s="439"/>
      <c r="C28" s="439">
        <v>4360</v>
      </c>
      <c r="D28" s="440"/>
      <c r="E28" s="441">
        <f t="shared" si="2"/>
        <v>350</v>
      </c>
      <c r="F28" s="441">
        <v>350</v>
      </c>
      <c r="G28" s="441"/>
      <c r="H28" s="441"/>
      <c r="I28" s="440"/>
      <c r="J28" s="440"/>
    </row>
    <row r="29" spans="1:10" ht="15" customHeight="1">
      <c r="A29" s="439"/>
      <c r="B29" s="439"/>
      <c r="C29" s="439">
        <v>4440</v>
      </c>
      <c r="D29" s="440"/>
      <c r="E29" s="441">
        <f>+F29+J29</f>
        <v>2188</v>
      </c>
      <c r="F29" s="441">
        <v>2188</v>
      </c>
      <c r="G29" s="441"/>
      <c r="H29" s="441"/>
      <c r="I29" s="440"/>
      <c r="J29" s="440"/>
    </row>
    <row r="30" spans="1:10" ht="15" customHeight="1">
      <c r="A30" s="437">
        <v>751</v>
      </c>
      <c r="B30" s="437">
        <v>75101</v>
      </c>
      <c r="C30" s="437" t="s">
        <v>0</v>
      </c>
      <c r="D30" s="438">
        <f>SUM(D31)</f>
        <v>2646</v>
      </c>
      <c r="E30" s="438">
        <f>+F30+J30</f>
        <v>2646</v>
      </c>
      <c r="F30" s="438">
        <f>SUM(F32:F36)</f>
        <v>2646</v>
      </c>
      <c r="G30" s="438">
        <f>SUM(G32:G36)</f>
        <v>1850</v>
      </c>
      <c r="H30" s="438">
        <f>SUM(H32:H36)</f>
        <v>361.67</v>
      </c>
      <c r="I30" s="438">
        <f>SUM(I32:I36)</f>
        <v>0</v>
      </c>
      <c r="J30" s="438">
        <f>SUM(J32:J36)</f>
        <v>0</v>
      </c>
    </row>
    <row r="31" spans="1:10" ht="15" customHeight="1">
      <c r="A31" s="439" t="s">
        <v>0</v>
      </c>
      <c r="B31" s="439"/>
      <c r="C31" s="439">
        <v>2010</v>
      </c>
      <c r="D31" s="440">
        <v>2646</v>
      </c>
      <c r="E31" s="440"/>
      <c r="F31" s="440"/>
      <c r="G31" s="440"/>
      <c r="H31" s="440"/>
      <c r="I31" s="440"/>
      <c r="J31" s="440"/>
    </row>
    <row r="32" spans="1:10" ht="15" customHeight="1">
      <c r="A32" s="439" t="s">
        <v>394</v>
      </c>
      <c r="B32" s="439"/>
      <c r="C32" s="439">
        <v>4010</v>
      </c>
      <c r="D32" s="440"/>
      <c r="E32" s="441">
        <f t="shared" ref="E32:E37" si="3">+F32+J32</f>
        <v>1850</v>
      </c>
      <c r="F32" s="441">
        <f>SUM(G32:I32)</f>
        <v>1850</v>
      </c>
      <c r="G32" s="441">
        <v>1850</v>
      </c>
      <c r="H32" s="441"/>
      <c r="I32" s="440"/>
      <c r="J32" s="440"/>
    </row>
    <row r="33" spans="1:10" ht="15" customHeight="1">
      <c r="A33" s="439"/>
      <c r="B33" s="439"/>
      <c r="C33" s="439">
        <v>4110</v>
      </c>
      <c r="D33" s="440"/>
      <c r="E33" s="441">
        <f t="shared" si="3"/>
        <v>316.35000000000002</v>
      </c>
      <c r="F33" s="441">
        <f>SUM(G33:I33)</f>
        <v>316.35000000000002</v>
      </c>
      <c r="G33" s="441"/>
      <c r="H33" s="441">
        <v>316.35000000000002</v>
      </c>
      <c r="I33" s="440"/>
      <c r="J33" s="440"/>
    </row>
    <row r="34" spans="1:10" ht="14.25" customHeight="1">
      <c r="A34" s="439"/>
      <c r="B34" s="439"/>
      <c r="C34" s="439">
        <v>4120</v>
      </c>
      <c r="D34" s="440"/>
      <c r="E34" s="441">
        <f t="shared" si="3"/>
        <v>45.32</v>
      </c>
      <c r="F34" s="441">
        <f>SUM(G34:I34)</f>
        <v>45.32</v>
      </c>
      <c r="G34" s="441"/>
      <c r="H34" s="441">
        <v>45.32</v>
      </c>
      <c r="I34" s="440"/>
      <c r="J34" s="440"/>
    </row>
    <row r="35" spans="1:10" ht="14.25" customHeight="1">
      <c r="A35" s="439"/>
      <c r="B35" s="439"/>
      <c r="C35" s="439">
        <v>4210</v>
      </c>
      <c r="D35" s="440"/>
      <c r="E35" s="440">
        <f t="shared" si="3"/>
        <v>100</v>
      </c>
      <c r="F35" s="440">
        <v>100</v>
      </c>
      <c r="G35" s="440"/>
      <c r="H35" s="440"/>
      <c r="I35" s="440"/>
      <c r="J35" s="440"/>
    </row>
    <row r="36" spans="1:10" ht="14.25" customHeight="1">
      <c r="A36" s="439"/>
      <c r="B36" s="439"/>
      <c r="C36" s="439">
        <v>4300</v>
      </c>
      <c r="D36" s="440"/>
      <c r="E36" s="440">
        <f t="shared" si="3"/>
        <v>334.33</v>
      </c>
      <c r="F36" s="440">
        <v>334.33</v>
      </c>
      <c r="G36" s="440"/>
      <c r="H36" s="440"/>
      <c r="I36" s="440"/>
      <c r="J36" s="440"/>
    </row>
    <row r="37" spans="1:10" ht="14.25" customHeight="1">
      <c r="A37" s="437">
        <v>851</v>
      </c>
      <c r="B37" s="437">
        <v>85195</v>
      </c>
      <c r="C37" s="437"/>
      <c r="D37" s="438">
        <f>SUM(D38)</f>
        <v>100</v>
      </c>
      <c r="E37" s="438">
        <f t="shared" si="3"/>
        <v>100</v>
      </c>
      <c r="F37" s="438">
        <f>SUM(F39:F40)</f>
        <v>100</v>
      </c>
      <c r="G37" s="438">
        <f>SUM(G39:G40)</f>
        <v>0</v>
      </c>
      <c r="H37" s="438">
        <f>SUM(H39:H40)</f>
        <v>0</v>
      </c>
      <c r="I37" s="438">
        <f>SUM(I39:I40)</f>
        <v>0</v>
      </c>
      <c r="J37" s="438">
        <f>SUM(J39:J40)</f>
        <v>0</v>
      </c>
    </row>
    <row r="38" spans="1:10" ht="14.25" customHeight="1">
      <c r="A38" s="439"/>
      <c r="B38" s="439"/>
      <c r="C38" s="439">
        <v>2010</v>
      </c>
      <c r="D38" s="440">
        <v>100</v>
      </c>
      <c r="E38" s="440"/>
      <c r="F38" s="440"/>
      <c r="G38" s="440"/>
      <c r="H38" s="440"/>
      <c r="I38" s="440"/>
      <c r="J38" s="440"/>
    </row>
    <row r="39" spans="1:10" ht="14.25" customHeight="1">
      <c r="A39" s="439"/>
      <c r="B39" s="439"/>
      <c r="C39" s="439">
        <v>4210</v>
      </c>
      <c r="D39" s="440"/>
      <c r="E39" s="440">
        <f>+F39+J39</f>
        <v>10</v>
      </c>
      <c r="F39" s="441">
        <v>10</v>
      </c>
      <c r="G39" s="440"/>
      <c r="H39" s="440">
        <v>0</v>
      </c>
      <c r="I39" s="440">
        <v>0</v>
      </c>
      <c r="J39" s="440"/>
    </row>
    <row r="40" spans="1:10" ht="14.25" customHeight="1">
      <c r="A40" s="439"/>
      <c r="B40" s="439"/>
      <c r="C40" s="439">
        <v>4300</v>
      </c>
      <c r="D40" s="440"/>
      <c r="E40" s="440">
        <f>+F40+J40</f>
        <v>90</v>
      </c>
      <c r="F40" s="440">
        <v>90</v>
      </c>
      <c r="G40" s="440">
        <v>0</v>
      </c>
      <c r="H40" s="440"/>
      <c r="I40" s="440"/>
      <c r="J40" s="440"/>
    </row>
    <row r="41" spans="1:10" ht="14.25" customHeight="1">
      <c r="A41" s="442">
        <v>852</v>
      </c>
      <c r="B41" s="442">
        <v>85213</v>
      </c>
      <c r="C41" s="439"/>
      <c r="D41" s="438">
        <f>SUM(D42:D43)</f>
        <v>21000</v>
      </c>
      <c r="E41" s="438">
        <f t="shared" ref="E41:J41" si="4">SUM(E42:E43)</f>
        <v>21000</v>
      </c>
      <c r="F41" s="438">
        <f t="shared" si="4"/>
        <v>21000</v>
      </c>
      <c r="G41" s="438">
        <f t="shared" si="4"/>
        <v>0</v>
      </c>
      <c r="H41" s="438">
        <f t="shared" si="4"/>
        <v>0</v>
      </c>
      <c r="I41" s="438">
        <f t="shared" si="4"/>
        <v>21000</v>
      </c>
      <c r="J41" s="438">
        <f t="shared" si="4"/>
        <v>0</v>
      </c>
    </row>
    <row r="42" spans="1:10" ht="14.25" customHeight="1">
      <c r="A42" s="439" t="s">
        <v>0</v>
      </c>
      <c r="B42" s="439"/>
      <c r="C42" s="439">
        <v>2010</v>
      </c>
      <c r="D42" s="440">
        <v>21000</v>
      </c>
      <c r="E42" s="440">
        <f>+F42+J42</f>
        <v>0</v>
      </c>
      <c r="F42" s="440">
        <v>0</v>
      </c>
      <c r="G42" s="440"/>
      <c r="H42" s="440"/>
      <c r="I42" s="440">
        <v>0</v>
      </c>
      <c r="J42" s="440"/>
    </row>
    <row r="43" spans="1:10" ht="14.25" customHeight="1">
      <c r="A43" s="439" t="s">
        <v>0</v>
      </c>
      <c r="B43" s="439"/>
      <c r="C43" s="439">
        <v>4130</v>
      </c>
      <c r="D43" s="440"/>
      <c r="E43" s="440">
        <f>+F43+J43</f>
        <v>21000</v>
      </c>
      <c r="F43" s="441">
        <f>SUM(G43:I43)</f>
        <v>21000</v>
      </c>
      <c r="G43" s="440"/>
      <c r="H43" s="440"/>
      <c r="I43" s="440">
        <v>21000</v>
      </c>
      <c r="J43" s="440"/>
    </row>
    <row r="44" spans="1:10" ht="14.25" customHeight="1">
      <c r="A44" s="437">
        <v>852</v>
      </c>
      <c r="B44" s="437">
        <v>85215</v>
      </c>
      <c r="C44" s="437"/>
      <c r="D44" s="438">
        <f>SUM(D45)</f>
        <v>1037.58</v>
      </c>
      <c r="E44" s="438">
        <f>+F44+J44</f>
        <v>1037.58</v>
      </c>
      <c r="F44" s="438">
        <f>SUM(F46:F47)</f>
        <v>1037.58</v>
      </c>
      <c r="G44" s="438">
        <f>SUM(G46:G47)</f>
        <v>0</v>
      </c>
      <c r="H44" s="438">
        <f>SUM(H46:H47)</f>
        <v>0</v>
      </c>
      <c r="I44" s="438">
        <f>SUM(I46:I47)</f>
        <v>1016.83</v>
      </c>
      <c r="J44" s="438">
        <f>SUM(J46:J47)</f>
        <v>0</v>
      </c>
    </row>
    <row r="45" spans="1:10" ht="14.25" customHeight="1">
      <c r="A45" s="439"/>
      <c r="B45" s="439"/>
      <c r="C45" s="439">
        <v>2010</v>
      </c>
      <c r="D45" s="440">
        <v>1037.58</v>
      </c>
      <c r="E45" s="440"/>
      <c r="F45" s="440"/>
      <c r="G45" s="440"/>
      <c r="H45" s="440"/>
      <c r="I45" s="440"/>
      <c r="J45" s="440"/>
    </row>
    <row r="46" spans="1:10" ht="14.25" customHeight="1">
      <c r="A46" s="439" t="s">
        <v>0</v>
      </c>
      <c r="B46" s="439"/>
      <c r="C46" s="439">
        <v>3110</v>
      </c>
      <c r="D46" s="440"/>
      <c r="E46" s="440">
        <f>+F46+J46</f>
        <v>1016.83</v>
      </c>
      <c r="F46" s="441">
        <f>SUM(G46:I46)</f>
        <v>1016.83</v>
      </c>
      <c r="G46" s="440"/>
      <c r="H46" s="440">
        <v>0</v>
      </c>
      <c r="I46" s="440">
        <v>1016.83</v>
      </c>
      <c r="J46" s="440"/>
    </row>
    <row r="47" spans="1:10" ht="14.25" customHeight="1">
      <c r="A47" s="439"/>
      <c r="B47" s="439"/>
      <c r="C47" s="439">
        <v>4210</v>
      </c>
      <c r="D47" s="440"/>
      <c r="E47" s="440">
        <f>+F47+J47</f>
        <v>20.75</v>
      </c>
      <c r="F47" s="440">
        <v>20.75</v>
      </c>
      <c r="G47" s="440">
        <v>0</v>
      </c>
      <c r="H47" s="440"/>
      <c r="I47" s="440"/>
      <c r="J47" s="440"/>
    </row>
    <row r="48" spans="1:10" ht="17.25" customHeight="1">
      <c r="A48" s="437">
        <v>852</v>
      </c>
      <c r="B48" s="437">
        <v>85219</v>
      </c>
      <c r="C48" s="437"/>
      <c r="D48" s="438">
        <f>SUM(D49)</f>
        <v>6852</v>
      </c>
      <c r="E48" s="438">
        <f>+F48+J48</f>
        <v>6852</v>
      </c>
      <c r="F48" s="438">
        <f>SUM(F50:F51)</f>
        <v>6852</v>
      </c>
      <c r="G48" s="438">
        <f>SUM(G50:G51)</f>
        <v>0</v>
      </c>
      <c r="H48" s="438">
        <f>SUM(H50:H51)</f>
        <v>0</v>
      </c>
      <c r="I48" s="438">
        <f>SUM(I50:I51)</f>
        <v>6749</v>
      </c>
      <c r="J48" s="438">
        <f>SUM(J50:J51)</f>
        <v>0</v>
      </c>
    </row>
    <row r="49" spans="1:10" ht="14.25" customHeight="1">
      <c r="A49" s="439"/>
      <c r="B49" s="439"/>
      <c r="C49" s="439">
        <v>2010</v>
      </c>
      <c r="D49" s="440">
        <v>6852</v>
      </c>
      <c r="E49" s="440"/>
      <c r="F49" s="440"/>
      <c r="G49" s="440"/>
      <c r="H49" s="440"/>
      <c r="I49" s="440"/>
      <c r="J49" s="440"/>
    </row>
    <row r="50" spans="1:10" ht="14.25" customHeight="1">
      <c r="A50" s="439"/>
      <c r="B50" s="439"/>
      <c r="C50" s="439">
        <v>3110</v>
      </c>
      <c r="D50" s="440"/>
      <c r="E50" s="440">
        <f>+F50+J50</f>
        <v>6749</v>
      </c>
      <c r="F50" s="441">
        <f>SUM(G50:I50)</f>
        <v>6749</v>
      </c>
      <c r="G50" s="440"/>
      <c r="H50" s="440">
        <v>0</v>
      </c>
      <c r="I50" s="440">
        <v>6749</v>
      </c>
      <c r="J50" s="440"/>
    </row>
    <row r="51" spans="1:10" ht="14.25" customHeight="1">
      <c r="A51" s="439"/>
      <c r="B51" s="439"/>
      <c r="C51" s="439">
        <v>4210</v>
      </c>
      <c r="D51" s="440"/>
      <c r="E51" s="440">
        <f>+F51+J51</f>
        <v>103</v>
      </c>
      <c r="F51" s="440">
        <v>103</v>
      </c>
      <c r="G51" s="440">
        <v>0</v>
      </c>
      <c r="H51" s="440"/>
      <c r="I51" s="440"/>
      <c r="J51" s="440"/>
    </row>
    <row r="52" spans="1:10" ht="16.5" customHeight="1">
      <c r="A52" s="437">
        <v>852</v>
      </c>
      <c r="B52" s="437">
        <v>85228</v>
      </c>
      <c r="C52" s="437"/>
      <c r="D52" s="438">
        <f>SUM(D53)</f>
        <v>30803</v>
      </c>
      <c r="E52" s="438">
        <f>+F52+J52</f>
        <v>30803</v>
      </c>
      <c r="F52" s="438">
        <f>SUM(F54:F55)</f>
        <v>30803</v>
      </c>
      <c r="G52" s="438">
        <f>SUM(G54:G55)</f>
        <v>16603</v>
      </c>
      <c r="H52" s="438">
        <f>SUM(H54:H55)</f>
        <v>0</v>
      </c>
      <c r="I52" s="438">
        <f>SUM(I54:I55)</f>
        <v>0</v>
      </c>
      <c r="J52" s="438">
        <f>SUM(J54:J55)</f>
        <v>0</v>
      </c>
    </row>
    <row r="53" spans="1:10" ht="14.25" customHeight="1">
      <c r="A53" s="439"/>
      <c r="B53" s="439"/>
      <c r="C53" s="439">
        <v>2010</v>
      </c>
      <c r="D53" s="440">
        <v>30803</v>
      </c>
      <c r="E53" s="440"/>
      <c r="F53" s="440"/>
      <c r="G53" s="440"/>
      <c r="H53" s="440"/>
      <c r="I53" s="440"/>
      <c r="J53" s="440"/>
    </row>
    <row r="54" spans="1:10" ht="14.25" customHeight="1">
      <c r="A54" s="439"/>
      <c r="B54" s="439"/>
      <c r="C54" s="439">
        <v>4170</v>
      </c>
      <c r="D54" s="440"/>
      <c r="E54" s="440">
        <f>+F54+J54</f>
        <v>16603</v>
      </c>
      <c r="F54" s="440">
        <f>SUM(G54:J54)</f>
        <v>16603</v>
      </c>
      <c r="G54" s="440">
        <v>16603</v>
      </c>
      <c r="H54" s="440"/>
      <c r="I54" s="440"/>
      <c r="J54" s="440"/>
    </row>
    <row r="55" spans="1:10" ht="14.25" customHeight="1">
      <c r="A55" s="439" t="s">
        <v>0</v>
      </c>
      <c r="B55" s="439"/>
      <c r="C55" s="439">
        <v>4300</v>
      </c>
      <c r="D55" s="440"/>
      <c r="E55" s="440">
        <f>+F55+J55</f>
        <v>14200</v>
      </c>
      <c r="F55" s="440">
        <v>14200</v>
      </c>
      <c r="G55" s="440"/>
      <c r="H55" s="440"/>
      <c r="I55" s="440"/>
      <c r="J55" s="440"/>
    </row>
    <row r="56" spans="1:10" ht="16.5" customHeight="1">
      <c r="A56" s="442">
        <v>855</v>
      </c>
      <c r="B56" s="442">
        <v>85501</v>
      </c>
      <c r="C56" s="442"/>
      <c r="D56" s="443">
        <f>SUM(D57)</f>
        <v>6010000</v>
      </c>
      <c r="E56" s="438">
        <f>+F56+J56</f>
        <v>6010000</v>
      </c>
      <c r="F56" s="443">
        <f>SUM(F58:F69)</f>
        <v>6010000</v>
      </c>
      <c r="G56" s="443">
        <f>SUM(G58:G69)</f>
        <v>58000</v>
      </c>
      <c r="H56" s="443">
        <f>SUM(H58:H69)</f>
        <v>11339</v>
      </c>
      <c r="I56" s="443">
        <f>SUM(I58:I69)</f>
        <v>5919850</v>
      </c>
      <c r="J56" s="443">
        <f>SUM(J58:J69)</f>
        <v>0</v>
      </c>
    </row>
    <row r="57" spans="1:10" ht="14.25" customHeight="1">
      <c r="A57" s="439"/>
      <c r="B57" s="439"/>
      <c r="C57" s="439">
        <v>2060</v>
      </c>
      <c r="D57" s="440">
        <v>6010000</v>
      </c>
      <c r="E57" s="440"/>
      <c r="F57" s="440"/>
      <c r="G57" s="440"/>
      <c r="H57" s="440"/>
      <c r="I57" s="440"/>
      <c r="J57" s="440"/>
    </row>
    <row r="58" spans="1:10" ht="14.25" customHeight="1">
      <c r="A58" s="439"/>
      <c r="B58" s="439"/>
      <c r="C58" s="439">
        <v>3110</v>
      </c>
      <c r="D58" s="440"/>
      <c r="E58" s="440">
        <f t="shared" ref="E58:E69" si="5">+F58+J58</f>
        <v>5919850</v>
      </c>
      <c r="F58" s="441">
        <f>SUM(G58:I58)</f>
        <v>5919850</v>
      </c>
      <c r="G58" s="440"/>
      <c r="H58" s="440"/>
      <c r="I58" s="440">
        <v>5919850</v>
      </c>
      <c r="J58" s="440"/>
    </row>
    <row r="59" spans="1:10" ht="14.25" customHeight="1">
      <c r="A59" s="439"/>
      <c r="B59" s="439"/>
      <c r="C59" s="439">
        <v>4010</v>
      </c>
      <c r="D59" s="440"/>
      <c r="E59" s="440">
        <f t="shared" si="5"/>
        <v>53500</v>
      </c>
      <c r="F59" s="441">
        <f>SUM(G59:I59)</f>
        <v>53500</v>
      </c>
      <c r="G59" s="440">
        <v>53500</v>
      </c>
      <c r="H59" s="440"/>
      <c r="I59" s="440"/>
      <c r="J59" s="440"/>
    </row>
    <row r="60" spans="1:10" ht="14.25" customHeight="1">
      <c r="A60" s="439"/>
      <c r="B60" s="439"/>
      <c r="C60" s="439">
        <v>4040</v>
      </c>
      <c r="D60" s="440"/>
      <c r="E60" s="440">
        <f t="shared" si="5"/>
        <v>4500</v>
      </c>
      <c r="F60" s="441">
        <f>SUM(G60:I60)</f>
        <v>4500</v>
      </c>
      <c r="G60" s="440">
        <v>4500</v>
      </c>
      <c r="H60" s="440">
        <v>0</v>
      </c>
      <c r="I60" s="440"/>
      <c r="J60" s="440"/>
    </row>
    <row r="61" spans="1:10" ht="14.25" customHeight="1">
      <c r="A61" s="439"/>
      <c r="B61" s="439"/>
      <c r="C61" s="439">
        <v>4110</v>
      </c>
      <c r="D61" s="440"/>
      <c r="E61" s="440">
        <f t="shared" si="5"/>
        <v>9918</v>
      </c>
      <c r="F61" s="441">
        <f>SUM(G61:I61)</f>
        <v>9918</v>
      </c>
      <c r="G61" s="440"/>
      <c r="H61" s="440">
        <v>9918</v>
      </c>
      <c r="I61" s="440"/>
      <c r="J61" s="440"/>
    </row>
    <row r="62" spans="1:10" ht="14.25" customHeight="1">
      <c r="A62" s="439"/>
      <c r="B62" s="439"/>
      <c r="C62" s="439">
        <v>4120</v>
      </c>
      <c r="D62" s="440"/>
      <c r="E62" s="440">
        <f t="shared" si="5"/>
        <v>1421</v>
      </c>
      <c r="F62" s="441">
        <f>SUM(G62:I62)</f>
        <v>1421</v>
      </c>
      <c r="G62" s="440"/>
      <c r="H62" s="440">
        <v>1421</v>
      </c>
      <c r="I62" s="440"/>
      <c r="J62" s="440"/>
    </row>
    <row r="63" spans="1:10" ht="14.25" customHeight="1">
      <c r="A63" s="439"/>
      <c r="B63" s="439"/>
      <c r="C63" s="439">
        <v>4140</v>
      </c>
      <c r="D63" s="440"/>
      <c r="E63" s="440">
        <f t="shared" si="5"/>
        <v>600</v>
      </c>
      <c r="F63" s="441">
        <v>600</v>
      </c>
      <c r="G63" s="440"/>
      <c r="H63" s="440"/>
      <c r="I63" s="440"/>
      <c r="J63" s="440"/>
    </row>
    <row r="64" spans="1:10" ht="14.25" customHeight="1">
      <c r="A64" s="439"/>
      <c r="B64" s="439"/>
      <c r="C64" s="439">
        <v>4210</v>
      </c>
      <c r="D64" s="440"/>
      <c r="E64" s="440">
        <f t="shared" si="5"/>
        <v>1000</v>
      </c>
      <c r="F64" s="441">
        <v>1000</v>
      </c>
      <c r="G64" s="440"/>
      <c r="H64" s="440" t="s">
        <v>0</v>
      </c>
      <c r="I64" s="440"/>
      <c r="J64" s="440"/>
    </row>
    <row r="65" spans="1:10" ht="14.25" customHeight="1">
      <c r="A65" s="439"/>
      <c r="B65" s="439"/>
      <c r="C65" s="439">
        <v>4280</v>
      </c>
      <c r="D65" s="440"/>
      <c r="E65" s="440">
        <f t="shared" si="5"/>
        <v>200</v>
      </c>
      <c r="F65" s="441">
        <v>200</v>
      </c>
      <c r="G65" s="440"/>
      <c r="H65" s="440"/>
      <c r="I65" s="440"/>
      <c r="J65" s="440"/>
    </row>
    <row r="66" spans="1:10" ht="14.25" customHeight="1">
      <c r="A66" s="439"/>
      <c r="B66" s="439"/>
      <c r="C66" s="439">
        <v>4300</v>
      </c>
      <c r="D66" s="440"/>
      <c r="E66" s="440">
        <f t="shared" si="5"/>
        <v>16123</v>
      </c>
      <c r="F66" s="441">
        <v>16123</v>
      </c>
      <c r="G66" s="440"/>
      <c r="H66" s="440"/>
      <c r="I66" s="440"/>
      <c r="J66" s="440"/>
    </row>
    <row r="67" spans="1:10" ht="15" customHeight="1">
      <c r="A67" s="439"/>
      <c r="B67" s="439"/>
      <c r="C67" s="439">
        <v>4410</v>
      </c>
      <c r="D67" s="440"/>
      <c r="E67" s="440">
        <f t="shared" si="5"/>
        <v>100</v>
      </c>
      <c r="F67" s="441">
        <v>100</v>
      </c>
      <c r="G67" s="440"/>
      <c r="H67" s="440"/>
      <c r="I67" s="440"/>
      <c r="J67" s="440"/>
    </row>
    <row r="68" spans="1:10" ht="15" customHeight="1">
      <c r="A68" s="439" t="s">
        <v>70</v>
      </c>
      <c r="B68" s="439"/>
      <c r="C68" s="439">
        <v>4440</v>
      </c>
      <c r="D68" s="440"/>
      <c r="E68" s="440">
        <f t="shared" si="5"/>
        <v>2188</v>
      </c>
      <c r="F68" s="441">
        <v>2188</v>
      </c>
      <c r="G68" s="440"/>
      <c r="H68" s="440"/>
      <c r="I68" s="440"/>
      <c r="J68" s="440"/>
    </row>
    <row r="69" spans="1:10" ht="15.75" customHeight="1">
      <c r="A69" s="439"/>
      <c r="B69" s="439"/>
      <c r="C69" s="439">
        <v>4700</v>
      </c>
      <c r="D69" s="440"/>
      <c r="E69" s="440">
        <f t="shared" si="5"/>
        <v>600</v>
      </c>
      <c r="F69" s="441">
        <v>600</v>
      </c>
      <c r="G69" s="440"/>
      <c r="H69" s="440"/>
      <c r="I69" s="440"/>
      <c r="J69" s="440"/>
    </row>
    <row r="70" spans="1:10" ht="21" customHeight="1">
      <c r="A70" s="442">
        <v>855</v>
      </c>
      <c r="B70" s="442">
        <v>85502</v>
      </c>
      <c r="C70" s="442"/>
      <c r="D70" s="443">
        <f>SUM(D71)</f>
        <v>3056300</v>
      </c>
      <c r="E70" s="438">
        <f>+F70+J70</f>
        <v>3056300</v>
      </c>
      <c r="F70" s="443">
        <f>SUM(F72:F80)</f>
        <v>3056300</v>
      </c>
      <c r="G70" s="443">
        <f>SUM(G72:G80)</f>
        <v>63555</v>
      </c>
      <c r="H70" s="443">
        <f>SUM(H72:H80)</f>
        <v>12410</v>
      </c>
      <c r="I70" s="443">
        <f>SUM(I72:I80)</f>
        <v>2964611</v>
      </c>
      <c r="J70" s="443">
        <f>SUM(J72:J80)</f>
        <v>0</v>
      </c>
    </row>
    <row r="71" spans="1:10" ht="15" customHeight="1">
      <c r="A71" s="439"/>
      <c r="B71" s="439"/>
      <c r="C71" s="439">
        <v>2010</v>
      </c>
      <c r="D71" s="440">
        <v>3056300</v>
      </c>
      <c r="E71" s="440"/>
      <c r="F71" s="440"/>
      <c r="G71" s="440"/>
      <c r="H71" s="440"/>
      <c r="I71" s="440"/>
      <c r="J71" s="440"/>
    </row>
    <row r="72" spans="1:10" ht="18.75" customHeight="1">
      <c r="A72" s="439"/>
      <c r="B72" s="439"/>
      <c r="C72" s="439">
        <v>3110</v>
      </c>
      <c r="D72" s="440"/>
      <c r="E72" s="440">
        <f t="shared" ref="E72:E80" si="6">+F72+J72</f>
        <v>2834611</v>
      </c>
      <c r="F72" s="441">
        <f>SUM(G72:I72)</f>
        <v>2834611</v>
      </c>
      <c r="G72" s="440"/>
      <c r="H72" s="440"/>
      <c r="I72" s="440">
        <v>2834611</v>
      </c>
      <c r="J72" s="440"/>
    </row>
    <row r="73" spans="1:10" ht="18.75" customHeight="1">
      <c r="A73" s="439"/>
      <c r="B73" s="439"/>
      <c r="C73" s="439">
        <v>4010</v>
      </c>
      <c r="D73" s="440"/>
      <c r="E73" s="440">
        <f t="shared" si="6"/>
        <v>58710</v>
      </c>
      <c r="F73" s="441">
        <f>SUM(G73:I73)</f>
        <v>58710</v>
      </c>
      <c r="G73" s="440">
        <v>58710</v>
      </c>
      <c r="H73" s="440"/>
      <c r="I73" s="440"/>
      <c r="J73" s="440"/>
    </row>
    <row r="74" spans="1:10" ht="15" customHeight="1">
      <c r="A74" s="439"/>
      <c r="B74" s="439"/>
      <c r="C74" s="439">
        <v>4040</v>
      </c>
      <c r="D74" s="440"/>
      <c r="E74" s="440">
        <f t="shared" si="6"/>
        <v>4845</v>
      </c>
      <c r="F74" s="441">
        <f>SUM(G74:I74)</f>
        <v>4845</v>
      </c>
      <c r="G74" s="440">
        <v>4845</v>
      </c>
      <c r="H74" s="440">
        <v>0</v>
      </c>
      <c r="I74" s="440"/>
      <c r="J74" s="440"/>
    </row>
    <row r="75" spans="1:10" ht="15" customHeight="1">
      <c r="A75" s="439" t="s">
        <v>0</v>
      </c>
      <c r="B75" s="439"/>
      <c r="C75" s="439">
        <v>4110</v>
      </c>
      <c r="D75" s="440"/>
      <c r="E75" s="440">
        <f t="shared" si="6"/>
        <v>140860</v>
      </c>
      <c r="F75" s="441">
        <f>SUM(G75:I75)</f>
        <v>140860</v>
      </c>
      <c r="G75" s="440"/>
      <c r="H75" s="440">
        <v>10860</v>
      </c>
      <c r="I75" s="440">
        <v>130000</v>
      </c>
      <c r="J75" s="440"/>
    </row>
    <row r="76" spans="1:10" ht="15" customHeight="1">
      <c r="A76" s="439"/>
      <c r="B76" s="439"/>
      <c r="C76" s="439">
        <v>4120</v>
      </c>
      <c r="D76" s="440"/>
      <c r="E76" s="440">
        <f t="shared" si="6"/>
        <v>1550</v>
      </c>
      <c r="F76" s="441">
        <f>SUM(G76:I76)</f>
        <v>1550</v>
      </c>
      <c r="G76" s="440"/>
      <c r="H76" s="440">
        <v>1550</v>
      </c>
      <c r="I76" s="440"/>
      <c r="J76" s="440"/>
    </row>
    <row r="77" spans="1:10" ht="15" customHeight="1">
      <c r="A77" s="439"/>
      <c r="B77" s="439"/>
      <c r="C77" s="439">
        <v>4210</v>
      </c>
      <c r="D77" s="440"/>
      <c r="E77" s="440">
        <f t="shared" si="6"/>
        <v>500</v>
      </c>
      <c r="F77" s="441">
        <v>500</v>
      </c>
      <c r="G77" s="440"/>
      <c r="H77" s="440"/>
      <c r="I77" s="440"/>
      <c r="J77" s="440"/>
    </row>
    <row r="78" spans="1:10" ht="15" customHeight="1">
      <c r="A78" s="439"/>
      <c r="B78" s="439"/>
      <c r="C78" s="439">
        <v>4300</v>
      </c>
      <c r="D78" s="440"/>
      <c r="E78" s="440">
        <f t="shared" si="6"/>
        <v>12486</v>
      </c>
      <c r="F78" s="441">
        <v>12486</v>
      </c>
      <c r="G78" s="440"/>
      <c r="H78" s="440"/>
      <c r="I78" s="440"/>
      <c r="J78" s="440"/>
    </row>
    <row r="79" spans="1:10" ht="15" customHeight="1">
      <c r="A79" s="439"/>
      <c r="B79" s="439"/>
      <c r="C79" s="439">
        <v>4360</v>
      </c>
      <c r="D79" s="440"/>
      <c r="E79" s="440">
        <f t="shared" si="6"/>
        <v>550</v>
      </c>
      <c r="F79" s="441">
        <v>550</v>
      </c>
      <c r="G79" s="440"/>
      <c r="H79" s="440"/>
      <c r="I79" s="440"/>
      <c r="J79" s="440"/>
    </row>
    <row r="80" spans="1:10" ht="15" customHeight="1">
      <c r="A80" s="439" t="s">
        <v>0</v>
      </c>
      <c r="B80" s="439"/>
      <c r="C80" s="439">
        <v>4440</v>
      </c>
      <c r="D80" s="440"/>
      <c r="E80" s="440">
        <f t="shared" si="6"/>
        <v>2188</v>
      </c>
      <c r="F80" s="441">
        <v>2188</v>
      </c>
      <c r="G80" s="440"/>
      <c r="H80" s="440"/>
      <c r="I80" s="440"/>
      <c r="J80" s="440"/>
    </row>
    <row r="81" spans="1:10" ht="15" customHeight="1">
      <c r="A81" s="437">
        <v>855</v>
      </c>
      <c r="B81" s="437">
        <v>85503</v>
      </c>
      <c r="C81" s="437"/>
      <c r="D81" s="438">
        <f>SUM(D82)</f>
        <v>107.2</v>
      </c>
      <c r="E81" s="438">
        <f>+F81+J81</f>
        <v>107.2</v>
      </c>
      <c r="F81" s="438">
        <f>SUM(F83:F85)</f>
        <v>107.2</v>
      </c>
      <c r="G81" s="438">
        <f>SUM(G83:G85)</f>
        <v>89.67</v>
      </c>
      <c r="H81" s="438">
        <f>SUM(H83:H85)</f>
        <v>17.53</v>
      </c>
      <c r="I81" s="438">
        <f>SUM(I83:I85)</f>
        <v>0</v>
      </c>
      <c r="J81" s="438">
        <f>SUM(J83:J85)</f>
        <v>0</v>
      </c>
    </row>
    <row r="82" spans="1:10" ht="15" customHeight="1">
      <c r="A82" s="439"/>
      <c r="B82" s="439"/>
      <c r="C82" s="439">
        <v>2010</v>
      </c>
      <c r="D82" s="440">
        <v>107.2</v>
      </c>
      <c r="E82" s="440"/>
      <c r="F82" s="440"/>
      <c r="G82" s="440"/>
      <c r="H82" s="440"/>
      <c r="I82" s="440"/>
      <c r="J82" s="440"/>
    </row>
    <row r="83" spans="1:10" ht="15" customHeight="1">
      <c r="A83" s="439"/>
      <c r="B83" s="439"/>
      <c r="C83" s="439">
        <v>4010</v>
      </c>
      <c r="D83" s="440"/>
      <c r="E83" s="440">
        <f>+F83+J83</f>
        <v>89.67</v>
      </c>
      <c r="F83" s="441">
        <f>SUM(G83:I83)</f>
        <v>89.67</v>
      </c>
      <c r="G83" s="440">
        <v>89.67</v>
      </c>
      <c r="H83" s="440">
        <v>0</v>
      </c>
      <c r="I83" s="440">
        <v>0</v>
      </c>
      <c r="J83" s="440"/>
    </row>
    <row r="84" spans="1:10" ht="15" customHeight="1">
      <c r="A84" s="439"/>
      <c r="B84" s="439"/>
      <c r="C84" s="439">
        <v>4110</v>
      </c>
      <c r="D84" s="440"/>
      <c r="E84" s="440">
        <f>+F84+J84</f>
        <v>15.33</v>
      </c>
      <c r="F84" s="441">
        <f t="shared" ref="F84:F85" si="7">SUM(G84:I84)</f>
        <v>15.33</v>
      </c>
      <c r="G84" s="440"/>
      <c r="H84" s="440">
        <v>15.33</v>
      </c>
      <c r="I84" s="440"/>
      <c r="J84" s="440"/>
    </row>
    <row r="85" spans="1:10" ht="15" customHeight="1">
      <c r="A85" s="439" t="s">
        <v>0</v>
      </c>
      <c r="B85" s="439"/>
      <c r="C85" s="439">
        <v>4120</v>
      </c>
      <c r="D85" s="440"/>
      <c r="E85" s="440">
        <f>+F85+J85</f>
        <v>2.2000000000000002</v>
      </c>
      <c r="F85" s="441">
        <f t="shared" si="7"/>
        <v>2.2000000000000002</v>
      </c>
      <c r="G85" s="440">
        <v>0</v>
      </c>
      <c r="H85" s="440">
        <v>2.2000000000000002</v>
      </c>
      <c r="I85" s="440"/>
      <c r="J85" s="440"/>
    </row>
    <row r="86" spans="1:10" ht="15" customHeight="1">
      <c r="A86" s="442">
        <v>855</v>
      </c>
      <c r="B86" s="442">
        <v>85595</v>
      </c>
      <c r="C86" s="442"/>
      <c r="D86" s="443">
        <f>SUM(D87)</f>
        <v>4120</v>
      </c>
      <c r="E86" s="438">
        <f>+F86+J78</f>
        <v>4120</v>
      </c>
      <c r="F86" s="443">
        <f>SUM(F88:F92)</f>
        <v>4120</v>
      </c>
      <c r="G86" s="443">
        <f>SUM(G88:G92)</f>
        <v>95</v>
      </c>
      <c r="H86" s="443">
        <f>SUM(H88:H92)</f>
        <v>18.57</v>
      </c>
      <c r="I86" s="443">
        <f>SUM(I88:I92)</f>
        <v>4000</v>
      </c>
      <c r="J86" s="444"/>
    </row>
    <row r="87" spans="1:10" ht="15" customHeight="1">
      <c r="A87" s="439"/>
      <c r="B87" s="439"/>
      <c r="C87" s="439">
        <v>2010</v>
      </c>
      <c r="D87" s="440">
        <v>4120</v>
      </c>
      <c r="E87" s="440"/>
      <c r="F87" s="440"/>
      <c r="G87" s="440"/>
      <c r="H87" s="440"/>
      <c r="I87" s="440"/>
      <c r="J87" s="444"/>
    </row>
    <row r="88" spans="1:10" ht="15" customHeight="1">
      <c r="A88" s="439"/>
      <c r="B88" s="439"/>
      <c r="C88" s="439">
        <v>3110</v>
      </c>
      <c r="D88" s="440"/>
      <c r="E88" s="440">
        <f>+F88+J80</f>
        <v>4000</v>
      </c>
      <c r="F88" s="441">
        <f>SUM(G88:I88)</f>
        <v>4000</v>
      </c>
      <c r="G88" s="440"/>
      <c r="H88" s="440"/>
      <c r="I88" s="440">
        <v>4000</v>
      </c>
      <c r="J88" s="444"/>
    </row>
    <row r="89" spans="1:10" ht="15" customHeight="1">
      <c r="A89" s="439"/>
      <c r="B89" s="439"/>
      <c r="C89" s="439">
        <v>4010</v>
      </c>
      <c r="D89" s="440"/>
      <c r="E89" s="440">
        <f>+F89+J81</f>
        <v>95</v>
      </c>
      <c r="F89" s="441">
        <f>SUM(G89:I89)</f>
        <v>95</v>
      </c>
      <c r="G89" s="440">
        <v>95</v>
      </c>
      <c r="H89" s="440"/>
      <c r="I89" s="440"/>
      <c r="J89" s="444"/>
    </row>
    <row r="90" spans="1:10">
      <c r="A90" s="439"/>
      <c r="B90" s="439"/>
      <c r="C90" s="439">
        <v>4110</v>
      </c>
      <c r="D90" s="440"/>
      <c r="E90" s="440">
        <f>+F90+J83</f>
        <v>16.239999999999998</v>
      </c>
      <c r="F90" s="441">
        <f>SUM(G90:I90)</f>
        <v>16.239999999999998</v>
      </c>
      <c r="G90" s="440"/>
      <c r="H90" s="440">
        <v>16.239999999999998</v>
      </c>
      <c r="I90" s="440">
        <v>0</v>
      </c>
      <c r="J90" s="444"/>
    </row>
    <row r="91" spans="1:10">
      <c r="A91" s="439" t="s">
        <v>93</v>
      </c>
      <c r="B91" s="439"/>
      <c r="C91" s="439">
        <v>4120</v>
      </c>
      <c r="D91" s="440"/>
      <c r="E91" s="440">
        <f>+F91+J84</f>
        <v>2.33</v>
      </c>
      <c r="F91" s="441">
        <f>SUM(G91:I91)</f>
        <v>2.33</v>
      </c>
      <c r="G91" s="440"/>
      <c r="H91" s="440">
        <v>2.33</v>
      </c>
      <c r="I91" s="440"/>
      <c r="J91" s="444"/>
    </row>
    <row r="92" spans="1:10">
      <c r="A92" s="439"/>
      <c r="B92" s="439"/>
      <c r="C92" s="439">
        <v>4300</v>
      </c>
      <c r="D92" s="440"/>
      <c r="E92" s="440">
        <f>+F92+J85</f>
        <v>6.43</v>
      </c>
      <c r="F92" s="441">
        <v>6.43</v>
      </c>
      <c r="G92" s="440"/>
      <c r="H92" s="440"/>
      <c r="I92" s="440"/>
      <c r="J92" s="444"/>
    </row>
    <row r="93" spans="1:10" ht="13.5" thickBot="1">
      <c r="A93" s="445"/>
      <c r="B93" s="446" t="s">
        <v>138</v>
      </c>
      <c r="C93" s="447"/>
      <c r="D93" s="448">
        <f>+D13+D21+D30+D37+D41+D44+D48+D52+D56+D70+D81+D86</f>
        <v>9833987.5099999979</v>
      </c>
      <c r="E93" s="448">
        <f t="shared" ref="E93:J93" si="8">+E21+E30+E41+E48+E52+E56+E70+E44+E81+E37+E86+E13</f>
        <v>9833987.5099999998</v>
      </c>
      <c r="F93" s="448">
        <f t="shared" si="8"/>
        <v>9833987.5099999998</v>
      </c>
      <c r="G93" s="448">
        <f t="shared" si="8"/>
        <v>212692.67</v>
      </c>
      <c r="H93" s="448">
        <f t="shared" si="8"/>
        <v>38226.07</v>
      </c>
      <c r="I93" s="448">
        <f t="shared" si="8"/>
        <v>8917226.8300000001</v>
      </c>
      <c r="J93" s="448">
        <f t="shared" si="8"/>
        <v>0</v>
      </c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19" workbookViewId="0">
      <selection activeCell="E30" sqref="E30"/>
    </sheetView>
  </sheetViews>
  <sheetFormatPr defaultRowHeight="12.75"/>
  <cols>
    <col min="1" max="1" width="5.28515625" style="121" customWidth="1"/>
    <col min="2" max="2" width="6.42578125" style="121" customWidth="1"/>
    <col min="3" max="3" width="8.140625" style="121" customWidth="1"/>
    <col min="4" max="4" width="5" style="121" customWidth="1"/>
    <col min="5" max="5" width="81.85546875" style="121" customWidth="1"/>
    <col min="6" max="6" width="14.85546875" style="121" customWidth="1"/>
    <col min="7" max="222" width="9.140625" style="121"/>
    <col min="223" max="223" width="5.28515625" style="121" customWidth="1"/>
    <col min="224" max="224" width="6.42578125" style="121" customWidth="1"/>
    <col min="225" max="225" width="8.140625" style="121" customWidth="1"/>
    <col min="226" max="226" width="5" style="121" customWidth="1"/>
    <col min="227" max="227" width="56.28515625" style="121" customWidth="1"/>
    <col min="228" max="228" width="14.85546875" style="121" customWidth="1"/>
    <col min="229" max="229" width="13.7109375" style="121" customWidth="1"/>
    <col min="230" max="230" width="14.140625" style="121" bestFit="1" customWidth="1"/>
    <col min="231" max="478" width="9.140625" style="121"/>
    <col min="479" max="479" width="5.28515625" style="121" customWidth="1"/>
    <col min="480" max="480" width="6.42578125" style="121" customWidth="1"/>
    <col min="481" max="481" width="8.140625" style="121" customWidth="1"/>
    <col min="482" max="482" width="5" style="121" customWidth="1"/>
    <col min="483" max="483" width="56.28515625" style="121" customWidth="1"/>
    <col min="484" max="484" width="14.85546875" style="121" customWidth="1"/>
    <col min="485" max="485" width="13.7109375" style="121" customWidth="1"/>
    <col min="486" max="486" width="14.140625" style="121" bestFit="1" customWidth="1"/>
    <col min="487" max="734" width="9.140625" style="121"/>
    <col min="735" max="735" width="5.28515625" style="121" customWidth="1"/>
    <col min="736" max="736" width="6.42578125" style="121" customWidth="1"/>
    <col min="737" max="737" width="8.140625" style="121" customWidth="1"/>
    <col min="738" max="738" width="5" style="121" customWidth="1"/>
    <col min="739" max="739" width="56.28515625" style="121" customWidth="1"/>
    <col min="740" max="740" width="14.85546875" style="121" customWidth="1"/>
    <col min="741" max="741" width="13.7109375" style="121" customWidth="1"/>
    <col min="742" max="742" width="14.140625" style="121" bestFit="1" customWidth="1"/>
    <col min="743" max="990" width="9.140625" style="121"/>
    <col min="991" max="991" width="5.28515625" style="121" customWidth="1"/>
    <col min="992" max="992" width="6.42578125" style="121" customWidth="1"/>
    <col min="993" max="993" width="8.140625" style="121" customWidth="1"/>
    <col min="994" max="994" width="5" style="121" customWidth="1"/>
    <col min="995" max="995" width="56.28515625" style="121" customWidth="1"/>
    <col min="996" max="996" width="14.85546875" style="121" customWidth="1"/>
    <col min="997" max="997" width="13.7109375" style="121" customWidth="1"/>
    <col min="998" max="998" width="14.140625" style="121" bestFit="1" customWidth="1"/>
    <col min="999" max="1246" width="9.140625" style="121"/>
    <col min="1247" max="1247" width="5.28515625" style="121" customWidth="1"/>
    <col min="1248" max="1248" width="6.42578125" style="121" customWidth="1"/>
    <col min="1249" max="1249" width="8.140625" style="121" customWidth="1"/>
    <col min="1250" max="1250" width="5" style="121" customWidth="1"/>
    <col min="1251" max="1251" width="56.28515625" style="121" customWidth="1"/>
    <col min="1252" max="1252" width="14.85546875" style="121" customWidth="1"/>
    <col min="1253" max="1253" width="13.7109375" style="121" customWidth="1"/>
    <col min="1254" max="1254" width="14.140625" style="121" bestFit="1" customWidth="1"/>
    <col min="1255" max="1502" width="9.140625" style="121"/>
    <col min="1503" max="1503" width="5.28515625" style="121" customWidth="1"/>
    <col min="1504" max="1504" width="6.42578125" style="121" customWidth="1"/>
    <col min="1505" max="1505" width="8.140625" style="121" customWidth="1"/>
    <col min="1506" max="1506" width="5" style="121" customWidth="1"/>
    <col min="1507" max="1507" width="56.28515625" style="121" customWidth="1"/>
    <col min="1508" max="1508" width="14.85546875" style="121" customWidth="1"/>
    <col min="1509" max="1509" width="13.7109375" style="121" customWidth="1"/>
    <col min="1510" max="1510" width="14.140625" style="121" bestFit="1" customWidth="1"/>
    <col min="1511" max="1758" width="9.140625" style="121"/>
    <col min="1759" max="1759" width="5.28515625" style="121" customWidth="1"/>
    <col min="1760" max="1760" width="6.42578125" style="121" customWidth="1"/>
    <col min="1761" max="1761" width="8.140625" style="121" customWidth="1"/>
    <col min="1762" max="1762" width="5" style="121" customWidth="1"/>
    <col min="1763" max="1763" width="56.28515625" style="121" customWidth="1"/>
    <col min="1764" max="1764" width="14.85546875" style="121" customWidth="1"/>
    <col min="1765" max="1765" width="13.7109375" style="121" customWidth="1"/>
    <col min="1766" max="1766" width="14.140625" style="121" bestFit="1" customWidth="1"/>
    <col min="1767" max="2014" width="9.140625" style="121"/>
    <col min="2015" max="2015" width="5.28515625" style="121" customWidth="1"/>
    <col min="2016" max="2016" width="6.42578125" style="121" customWidth="1"/>
    <col min="2017" max="2017" width="8.140625" style="121" customWidth="1"/>
    <col min="2018" max="2018" width="5" style="121" customWidth="1"/>
    <col min="2019" max="2019" width="56.28515625" style="121" customWidth="1"/>
    <col min="2020" max="2020" width="14.85546875" style="121" customWidth="1"/>
    <col min="2021" max="2021" width="13.7109375" style="121" customWidth="1"/>
    <col min="2022" max="2022" width="14.140625" style="121" bestFit="1" customWidth="1"/>
    <col min="2023" max="2270" width="9.140625" style="121"/>
    <col min="2271" max="2271" width="5.28515625" style="121" customWidth="1"/>
    <col min="2272" max="2272" width="6.42578125" style="121" customWidth="1"/>
    <col min="2273" max="2273" width="8.140625" style="121" customWidth="1"/>
    <col min="2274" max="2274" width="5" style="121" customWidth="1"/>
    <col min="2275" max="2275" width="56.28515625" style="121" customWidth="1"/>
    <col min="2276" max="2276" width="14.85546875" style="121" customWidth="1"/>
    <col min="2277" max="2277" width="13.7109375" style="121" customWidth="1"/>
    <col min="2278" max="2278" width="14.140625" style="121" bestFit="1" customWidth="1"/>
    <col min="2279" max="2526" width="9.140625" style="121"/>
    <col min="2527" max="2527" width="5.28515625" style="121" customWidth="1"/>
    <col min="2528" max="2528" width="6.42578125" style="121" customWidth="1"/>
    <col min="2529" max="2529" width="8.140625" style="121" customWidth="1"/>
    <col min="2530" max="2530" width="5" style="121" customWidth="1"/>
    <col min="2531" max="2531" width="56.28515625" style="121" customWidth="1"/>
    <col min="2532" max="2532" width="14.85546875" style="121" customWidth="1"/>
    <col min="2533" max="2533" width="13.7109375" style="121" customWidth="1"/>
    <col min="2534" max="2534" width="14.140625" style="121" bestFit="1" customWidth="1"/>
    <col min="2535" max="2782" width="9.140625" style="121"/>
    <col min="2783" max="2783" width="5.28515625" style="121" customWidth="1"/>
    <col min="2784" max="2784" width="6.42578125" style="121" customWidth="1"/>
    <col min="2785" max="2785" width="8.140625" style="121" customWidth="1"/>
    <col min="2786" max="2786" width="5" style="121" customWidth="1"/>
    <col min="2787" max="2787" width="56.28515625" style="121" customWidth="1"/>
    <col min="2788" max="2788" width="14.85546875" style="121" customWidth="1"/>
    <col min="2789" max="2789" width="13.7109375" style="121" customWidth="1"/>
    <col min="2790" max="2790" width="14.140625" style="121" bestFit="1" customWidth="1"/>
    <col min="2791" max="3038" width="9.140625" style="121"/>
    <col min="3039" max="3039" width="5.28515625" style="121" customWidth="1"/>
    <col min="3040" max="3040" width="6.42578125" style="121" customWidth="1"/>
    <col min="3041" max="3041" width="8.140625" style="121" customWidth="1"/>
    <col min="3042" max="3042" width="5" style="121" customWidth="1"/>
    <col min="3043" max="3043" width="56.28515625" style="121" customWidth="1"/>
    <col min="3044" max="3044" width="14.85546875" style="121" customWidth="1"/>
    <col min="3045" max="3045" width="13.7109375" style="121" customWidth="1"/>
    <col min="3046" max="3046" width="14.140625" style="121" bestFit="1" customWidth="1"/>
    <col min="3047" max="3294" width="9.140625" style="121"/>
    <col min="3295" max="3295" width="5.28515625" style="121" customWidth="1"/>
    <col min="3296" max="3296" width="6.42578125" style="121" customWidth="1"/>
    <col min="3297" max="3297" width="8.140625" style="121" customWidth="1"/>
    <col min="3298" max="3298" width="5" style="121" customWidth="1"/>
    <col min="3299" max="3299" width="56.28515625" style="121" customWidth="1"/>
    <col min="3300" max="3300" width="14.85546875" style="121" customWidth="1"/>
    <col min="3301" max="3301" width="13.7109375" style="121" customWidth="1"/>
    <col min="3302" max="3302" width="14.140625" style="121" bestFit="1" customWidth="1"/>
    <col min="3303" max="3550" width="9.140625" style="121"/>
    <col min="3551" max="3551" width="5.28515625" style="121" customWidth="1"/>
    <col min="3552" max="3552" width="6.42578125" style="121" customWidth="1"/>
    <col min="3553" max="3553" width="8.140625" style="121" customWidth="1"/>
    <col min="3554" max="3554" width="5" style="121" customWidth="1"/>
    <col min="3555" max="3555" width="56.28515625" style="121" customWidth="1"/>
    <col min="3556" max="3556" width="14.85546875" style="121" customWidth="1"/>
    <col min="3557" max="3557" width="13.7109375" style="121" customWidth="1"/>
    <col min="3558" max="3558" width="14.140625" style="121" bestFit="1" customWidth="1"/>
    <col min="3559" max="3806" width="9.140625" style="121"/>
    <col min="3807" max="3807" width="5.28515625" style="121" customWidth="1"/>
    <col min="3808" max="3808" width="6.42578125" style="121" customWidth="1"/>
    <col min="3809" max="3809" width="8.140625" style="121" customWidth="1"/>
    <col min="3810" max="3810" width="5" style="121" customWidth="1"/>
    <col min="3811" max="3811" width="56.28515625" style="121" customWidth="1"/>
    <col min="3812" max="3812" width="14.85546875" style="121" customWidth="1"/>
    <col min="3813" max="3813" width="13.7109375" style="121" customWidth="1"/>
    <col min="3814" max="3814" width="14.140625" style="121" bestFit="1" customWidth="1"/>
    <col min="3815" max="4062" width="9.140625" style="121"/>
    <col min="4063" max="4063" width="5.28515625" style="121" customWidth="1"/>
    <col min="4064" max="4064" width="6.42578125" style="121" customWidth="1"/>
    <col min="4065" max="4065" width="8.140625" style="121" customWidth="1"/>
    <col min="4066" max="4066" width="5" style="121" customWidth="1"/>
    <col min="4067" max="4067" width="56.28515625" style="121" customWidth="1"/>
    <col min="4068" max="4068" width="14.85546875" style="121" customWidth="1"/>
    <col min="4069" max="4069" width="13.7109375" style="121" customWidth="1"/>
    <col min="4070" max="4070" width="14.140625" style="121" bestFit="1" customWidth="1"/>
    <col min="4071" max="4318" width="9.140625" style="121"/>
    <col min="4319" max="4319" width="5.28515625" style="121" customWidth="1"/>
    <col min="4320" max="4320" width="6.42578125" style="121" customWidth="1"/>
    <col min="4321" max="4321" width="8.140625" style="121" customWidth="1"/>
    <col min="4322" max="4322" width="5" style="121" customWidth="1"/>
    <col min="4323" max="4323" width="56.28515625" style="121" customWidth="1"/>
    <col min="4324" max="4324" width="14.85546875" style="121" customWidth="1"/>
    <col min="4325" max="4325" width="13.7109375" style="121" customWidth="1"/>
    <col min="4326" max="4326" width="14.140625" style="121" bestFit="1" customWidth="1"/>
    <col min="4327" max="4574" width="9.140625" style="121"/>
    <col min="4575" max="4575" width="5.28515625" style="121" customWidth="1"/>
    <col min="4576" max="4576" width="6.42578125" style="121" customWidth="1"/>
    <col min="4577" max="4577" width="8.140625" style="121" customWidth="1"/>
    <col min="4578" max="4578" width="5" style="121" customWidth="1"/>
    <col min="4579" max="4579" width="56.28515625" style="121" customWidth="1"/>
    <col min="4580" max="4580" width="14.85546875" style="121" customWidth="1"/>
    <col min="4581" max="4581" width="13.7109375" style="121" customWidth="1"/>
    <col min="4582" max="4582" width="14.140625" style="121" bestFit="1" customWidth="1"/>
    <col min="4583" max="4830" width="9.140625" style="121"/>
    <col min="4831" max="4831" width="5.28515625" style="121" customWidth="1"/>
    <col min="4832" max="4832" width="6.42578125" style="121" customWidth="1"/>
    <col min="4833" max="4833" width="8.140625" style="121" customWidth="1"/>
    <col min="4834" max="4834" width="5" style="121" customWidth="1"/>
    <col min="4835" max="4835" width="56.28515625" style="121" customWidth="1"/>
    <col min="4836" max="4836" width="14.85546875" style="121" customWidth="1"/>
    <col min="4837" max="4837" width="13.7109375" style="121" customWidth="1"/>
    <col min="4838" max="4838" width="14.140625" style="121" bestFit="1" customWidth="1"/>
    <col min="4839" max="5086" width="9.140625" style="121"/>
    <col min="5087" max="5087" width="5.28515625" style="121" customWidth="1"/>
    <col min="5088" max="5088" width="6.42578125" style="121" customWidth="1"/>
    <col min="5089" max="5089" width="8.140625" style="121" customWidth="1"/>
    <col min="5090" max="5090" width="5" style="121" customWidth="1"/>
    <col min="5091" max="5091" width="56.28515625" style="121" customWidth="1"/>
    <col min="5092" max="5092" width="14.85546875" style="121" customWidth="1"/>
    <col min="5093" max="5093" width="13.7109375" style="121" customWidth="1"/>
    <col min="5094" max="5094" width="14.140625" style="121" bestFit="1" customWidth="1"/>
    <col min="5095" max="5342" width="9.140625" style="121"/>
    <col min="5343" max="5343" width="5.28515625" style="121" customWidth="1"/>
    <col min="5344" max="5344" width="6.42578125" style="121" customWidth="1"/>
    <col min="5345" max="5345" width="8.140625" style="121" customWidth="1"/>
    <col min="5346" max="5346" width="5" style="121" customWidth="1"/>
    <col min="5347" max="5347" width="56.28515625" style="121" customWidth="1"/>
    <col min="5348" max="5348" width="14.85546875" style="121" customWidth="1"/>
    <col min="5349" max="5349" width="13.7109375" style="121" customWidth="1"/>
    <col min="5350" max="5350" width="14.140625" style="121" bestFit="1" customWidth="1"/>
    <col min="5351" max="5598" width="9.140625" style="121"/>
    <col min="5599" max="5599" width="5.28515625" style="121" customWidth="1"/>
    <col min="5600" max="5600" width="6.42578125" style="121" customWidth="1"/>
    <col min="5601" max="5601" width="8.140625" style="121" customWidth="1"/>
    <col min="5602" max="5602" width="5" style="121" customWidth="1"/>
    <col min="5603" max="5603" width="56.28515625" style="121" customWidth="1"/>
    <col min="5604" max="5604" width="14.85546875" style="121" customWidth="1"/>
    <col min="5605" max="5605" width="13.7109375" style="121" customWidth="1"/>
    <col min="5606" max="5606" width="14.140625" style="121" bestFit="1" customWidth="1"/>
    <col min="5607" max="5854" width="9.140625" style="121"/>
    <col min="5855" max="5855" width="5.28515625" style="121" customWidth="1"/>
    <col min="5856" max="5856" width="6.42578125" style="121" customWidth="1"/>
    <col min="5857" max="5857" width="8.140625" style="121" customWidth="1"/>
    <col min="5858" max="5858" width="5" style="121" customWidth="1"/>
    <col min="5859" max="5859" width="56.28515625" style="121" customWidth="1"/>
    <col min="5860" max="5860" width="14.85546875" style="121" customWidth="1"/>
    <col min="5861" max="5861" width="13.7109375" style="121" customWidth="1"/>
    <col min="5862" max="5862" width="14.140625" style="121" bestFit="1" customWidth="1"/>
    <col min="5863" max="6110" width="9.140625" style="121"/>
    <col min="6111" max="6111" width="5.28515625" style="121" customWidth="1"/>
    <col min="6112" max="6112" width="6.42578125" style="121" customWidth="1"/>
    <col min="6113" max="6113" width="8.140625" style="121" customWidth="1"/>
    <col min="6114" max="6114" width="5" style="121" customWidth="1"/>
    <col min="6115" max="6115" width="56.28515625" style="121" customWidth="1"/>
    <col min="6116" max="6116" width="14.85546875" style="121" customWidth="1"/>
    <col min="6117" max="6117" width="13.7109375" style="121" customWidth="1"/>
    <col min="6118" max="6118" width="14.140625" style="121" bestFit="1" customWidth="1"/>
    <col min="6119" max="6366" width="9.140625" style="121"/>
    <col min="6367" max="6367" width="5.28515625" style="121" customWidth="1"/>
    <col min="6368" max="6368" width="6.42578125" style="121" customWidth="1"/>
    <col min="6369" max="6369" width="8.140625" style="121" customWidth="1"/>
    <col min="6370" max="6370" width="5" style="121" customWidth="1"/>
    <col min="6371" max="6371" width="56.28515625" style="121" customWidth="1"/>
    <col min="6372" max="6372" width="14.85546875" style="121" customWidth="1"/>
    <col min="6373" max="6373" width="13.7109375" style="121" customWidth="1"/>
    <col min="6374" max="6374" width="14.140625" style="121" bestFit="1" customWidth="1"/>
    <col min="6375" max="6622" width="9.140625" style="121"/>
    <col min="6623" max="6623" width="5.28515625" style="121" customWidth="1"/>
    <col min="6624" max="6624" width="6.42578125" style="121" customWidth="1"/>
    <col min="6625" max="6625" width="8.140625" style="121" customWidth="1"/>
    <col min="6626" max="6626" width="5" style="121" customWidth="1"/>
    <col min="6627" max="6627" width="56.28515625" style="121" customWidth="1"/>
    <col min="6628" max="6628" width="14.85546875" style="121" customWidth="1"/>
    <col min="6629" max="6629" width="13.7109375" style="121" customWidth="1"/>
    <col min="6630" max="6630" width="14.140625" style="121" bestFit="1" customWidth="1"/>
    <col min="6631" max="6878" width="9.140625" style="121"/>
    <col min="6879" max="6879" width="5.28515625" style="121" customWidth="1"/>
    <col min="6880" max="6880" width="6.42578125" style="121" customWidth="1"/>
    <col min="6881" max="6881" width="8.140625" style="121" customWidth="1"/>
    <col min="6882" max="6882" width="5" style="121" customWidth="1"/>
    <col min="6883" max="6883" width="56.28515625" style="121" customWidth="1"/>
    <col min="6884" max="6884" width="14.85546875" style="121" customWidth="1"/>
    <col min="6885" max="6885" width="13.7109375" style="121" customWidth="1"/>
    <col min="6886" max="6886" width="14.140625" style="121" bestFit="1" customWidth="1"/>
    <col min="6887" max="7134" width="9.140625" style="121"/>
    <col min="7135" max="7135" width="5.28515625" style="121" customWidth="1"/>
    <col min="7136" max="7136" width="6.42578125" style="121" customWidth="1"/>
    <col min="7137" max="7137" width="8.140625" style="121" customWidth="1"/>
    <col min="7138" max="7138" width="5" style="121" customWidth="1"/>
    <col min="7139" max="7139" width="56.28515625" style="121" customWidth="1"/>
    <col min="7140" max="7140" width="14.85546875" style="121" customWidth="1"/>
    <col min="7141" max="7141" width="13.7109375" style="121" customWidth="1"/>
    <col min="7142" max="7142" width="14.140625" style="121" bestFit="1" customWidth="1"/>
    <col min="7143" max="7390" width="9.140625" style="121"/>
    <col min="7391" max="7391" width="5.28515625" style="121" customWidth="1"/>
    <col min="7392" max="7392" width="6.42578125" style="121" customWidth="1"/>
    <col min="7393" max="7393" width="8.140625" style="121" customWidth="1"/>
    <col min="7394" max="7394" width="5" style="121" customWidth="1"/>
    <col min="7395" max="7395" width="56.28515625" style="121" customWidth="1"/>
    <col min="7396" max="7396" width="14.85546875" style="121" customWidth="1"/>
    <col min="7397" max="7397" width="13.7109375" style="121" customWidth="1"/>
    <col min="7398" max="7398" width="14.140625" style="121" bestFit="1" customWidth="1"/>
    <col min="7399" max="7646" width="9.140625" style="121"/>
    <col min="7647" max="7647" width="5.28515625" style="121" customWidth="1"/>
    <col min="7648" max="7648" width="6.42578125" style="121" customWidth="1"/>
    <col min="7649" max="7649" width="8.140625" style="121" customWidth="1"/>
    <col min="7650" max="7650" width="5" style="121" customWidth="1"/>
    <col min="7651" max="7651" width="56.28515625" style="121" customWidth="1"/>
    <col min="7652" max="7652" width="14.85546875" style="121" customWidth="1"/>
    <col min="7653" max="7653" width="13.7109375" style="121" customWidth="1"/>
    <col min="7654" max="7654" width="14.140625" style="121" bestFit="1" customWidth="1"/>
    <col min="7655" max="7902" width="9.140625" style="121"/>
    <col min="7903" max="7903" width="5.28515625" style="121" customWidth="1"/>
    <col min="7904" max="7904" width="6.42578125" style="121" customWidth="1"/>
    <col min="7905" max="7905" width="8.140625" style="121" customWidth="1"/>
    <col min="7906" max="7906" width="5" style="121" customWidth="1"/>
    <col min="7907" max="7907" width="56.28515625" style="121" customWidth="1"/>
    <col min="7908" max="7908" width="14.85546875" style="121" customWidth="1"/>
    <col min="7909" max="7909" width="13.7109375" style="121" customWidth="1"/>
    <col min="7910" max="7910" width="14.140625" style="121" bestFit="1" customWidth="1"/>
    <col min="7911" max="8158" width="9.140625" style="121"/>
    <col min="8159" max="8159" width="5.28515625" style="121" customWidth="1"/>
    <col min="8160" max="8160" width="6.42578125" style="121" customWidth="1"/>
    <col min="8161" max="8161" width="8.140625" style="121" customWidth="1"/>
    <col min="8162" max="8162" width="5" style="121" customWidth="1"/>
    <col min="8163" max="8163" width="56.28515625" style="121" customWidth="1"/>
    <col min="8164" max="8164" width="14.85546875" style="121" customWidth="1"/>
    <col min="8165" max="8165" width="13.7109375" style="121" customWidth="1"/>
    <col min="8166" max="8166" width="14.140625" style="121" bestFit="1" customWidth="1"/>
    <col min="8167" max="8414" width="9.140625" style="121"/>
    <col min="8415" max="8415" width="5.28515625" style="121" customWidth="1"/>
    <col min="8416" max="8416" width="6.42578125" style="121" customWidth="1"/>
    <col min="8417" max="8417" width="8.140625" style="121" customWidth="1"/>
    <col min="8418" max="8418" width="5" style="121" customWidth="1"/>
    <col min="8419" max="8419" width="56.28515625" style="121" customWidth="1"/>
    <col min="8420" max="8420" width="14.85546875" style="121" customWidth="1"/>
    <col min="8421" max="8421" width="13.7109375" style="121" customWidth="1"/>
    <col min="8422" max="8422" width="14.140625" style="121" bestFit="1" customWidth="1"/>
    <col min="8423" max="8670" width="9.140625" style="121"/>
    <col min="8671" max="8671" width="5.28515625" style="121" customWidth="1"/>
    <col min="8672" max="8672" width="6.42578125" style="121" customWidth="1"/>
    <col min="8673" max="8673" width="8.140625" style="121" customWidth="1"/>
    <col min="8674" max="8674" width="5" style="121" customWidth="1"/>
    <col min="8675" max="8675" width="56.28515625" style="121" customWidth="1"/>
    <col min="8676" max="8676" width="14.85546875" style="121" customWidth="1"/>
    <col min="8677" max="8677" width="13.7109375" style="121" customWidth="1"/>
    <col min="8678" max="8678" width="14.140625" style="121" bestFit="1" customWidth="1"/>
    <col min="8679" max="8926" width="9.140625" style="121"/>
    <col min="8927" max="8927" width="5.28515625" style="121" customWidth="1"/>
    <col min="8928" max="8928" width="6.42578125" style="121" customWidth="1"/>
    <col min="8929" max="8929" width="8.140625" style="121" customWidth="1"/>
    <col min="8930" max="8930" width="5" style="121" customWidth="1"/>
    <col min="8931" max="8931" width="56.28515625" style="121" customWidth="1"/>
    <col min="8932" max="8932" width="14.85546875" style="121" customWidth="1"/>
    <col min="8933" max="8933" width="13.7109375" style="121" customWidth="1"/>
    <col min="8934" max="8934" width="14.140625" style="121" bestFit="1" customWidth="1"/>
    <col min="8935" max="9182" width="9.140625" style="121"/>
    <col min="9183" max="9183" width="5.28515625" style="121" customWidth="1"/>
    <col min="9184" max="9184" width="6.42578125" style="121" customWidth="1"/>
    <col min="9185" max="9185" width="8.140625" style="121" customWidth="1"/>
    <col min="9186" max="9186" width="5" style="121" customWidth="1"/>
    <col min="9187" max="9187" width="56.28515625" style="121" customWidth="1"/>
    <col min="9188" max="9188" width="14.85546875" style="121" customWidth="1"/>
    <col min="9189" max="9189" width="13.7109375" style="121" customWidth="1"/>
    <col min="9190" max="9190" width="14.140625" style="121" bestFit="1" customWidth="1"/>
    <col min="9191" max="9438" width="9.140625" style="121"/>
    <col min="9439" max="9439" width="5.28515625" style="121" customWidth="1"/>
    <col min="9440" max="9440" width="6.42578125" style="121" customWidth="1"/>
    <col min="9441" max="9441" width="8.140625" style="121" customWidth="1"/>
    <col min="9442" max="9442" width="5" style="121" customWidth="1"/>
    <col min="9443" max="9443" width="56.28515625" style="121" customWidth="1"/>
    <col min="9444" max="9444" width="14.85546875" style="121" customWidth="1"/>
    <col min="9445" max="9445" width="13.7109375" style="121" customWidth="1"/>
    <col min="9446" max="9446" width="14.140625" style="121" bestFit="1" customWidth="1"/>
    <col min="9447" max="9694" width="9.140625" style="121"/>
    <col min="9695" max="9695" width="5.28515625" style="121" customWidth="1"/>
    <col min="9696" max="9696" width="6.42578125" style="121" customWidth="1"/>
    <col min="9697" max="9697" width="8.140625" style="121" customWidth="1"/>
    <col min="9698" max="9698" width="5" style="121" customWidth="1"/>
    <col min="9699" max="9699" width="56.28515625" style="121" customWidth="1"/>
    <col min="9700" max="9700" width="14.85546875" style="121" customWidth="1"/>
    <col min="9701" max="9701" width="13.7109375" style="121" customWidth="1"/>
    <col min="9702" max="9702" width="14.140625" style="121" bestFit="1" customWidth="1"/>
    <col min="9703" max="9950" width="9.140625" style="121"/>
    <col min="9951" max="9951" width="5.28515625" style="121" customWidth="1"/>
    <col min="9952" max="9952" width="6.42578125" style="121" customWidth="1"/>
    <col min="9953" max="9953" width="8.140625" style="121" customWidth="1"/>
    <col min="9954" max="9954" width="5" style="121" customWidth="1"/>
    <col min="9955" max="9955" width="56.28515625" style="121" customWidth="1"/>
    <col min="9956" max="9956" width="14.85546875" style="121" customWidth="1"/>
    <col min="9957" max="9957" width="13.7109375" style="121" customWidth="1"/>
    <col min="9958" max="9958" width="14.140625" style="121" bestFit="1" customWidth="1"/>
    <col min="9959" max="10206" width="9.140625" style="121"/>
    <col min="10207" max="10207" width="5.28515625" style="121" customWidth="1"/>
    <col min="10208" max="10208" width="6.42578125" style="121" customWidth="1"/>
    <col min="10209" max="10209" width="8.140625" style="121" customWidth="1"/>
    <col min="10210" max="10210" width="5" style="121" customWidth="1"/>
    <col min="10211" max="10211" width="56.28515625" style="121" customWidth="1"/>
    <col min="10212" max="10212" width="14.85546875" style="121" customWidth="1"/>
    <col min="10213" max="10213" width="13.7109375" style="121" customWidth="1"/>
    <col min="10214" max="10214" width="14.140625" style="121" bestFit="1" customWidth="1"/>
    <col min="10215" max="10462" width="9.140625" style="121"/>
    <col min="10463" max="10463" width="5.28515625" style="121" customWidth="1"/>
    <col min="10464" max="10464" width="6.42578125" style="121" customWidth="1"/>
    <col min="10465" max="10465" width="8.140625" style="121" customWidth="1"/>
    <col min="10466" max="10466" width="5" style="121" customWidth="1"/>
    <col min="10467" max="10467" width="56.28515625" style="121" customWidth="1"/>
    <col min="10468" max="10468" width="14.85546875" style="121" customWidth="1"/>
    <col min="10469" max="10469" width="13.7109375" style="121" customWidth="1"/>
    <col min="10470" max="10470" width="14.140625" style="121" bestFit="1" customWidth="1"/>
    <col min="10471" max="10718" width="9.140625" style="121"/>
    <col min="10719" max="10719" width="5.28515625" style="121" customWidth="1"/>
    <col min="10720" max="10720" width="6.42578125" style="121" customWidth="1"/>
    <col min="10721" max="10721" width="8.140625" style="121" customWidth="1"/>
    <col min="10722" max="10722" width="5" style="121" customWidth="1"/>
    <col min="10723" max="10723" width="56.28515625" style="121" customWidth="1"/>
    <col min="10724" max="10724" width="14.85546875" style="121" customWidth="1"/>
    <col min="10725" max="10725" width="13.7109375" style="121" customWidth="1"/>
    <col min="10726" max="10726" width="14.140625" style="121" bestFit="1" customWidth="1"/>
    <col min="10727" max="10974" width="9.140625" style="121"/>
    <col min="10975" max="10975" width="5.28515625" style="121" customWidth="1"/>
    <col min="10976" max="10976" width="6.42578125" style="121" customWidth="1"/>
    <col min="10977" max="10977" width="8.140625" style="121" customWidth="1"/>
    <col min="10978" max="10978" width="5" style="121" customWidth="1"/>
    <col min="10979" max="10979" width="56.28515625" style="121" customWidth="1"/>
    <col min="10980" max="10980" width="14.85546875" style="121" customWidth="1"/>
    <col min="10981" max="10981" width="13.7109375" style="121" customWidth="1"/>
    <col min="10982" max="10982" width="14.140625" style="121" bestFit="1" customWidth="1"/>
    <col min="10983" max="11230" width="9.140625" style="121"/>
    <col min="11231" max="11231" width="5.28515625" style="121" customWidth="1"/>
    <col min="11232" max="11232" width="6.42578125" style="121" customWidth="1"/>
    <col min="11233" max="11233" width="8.140625" style="121" customWidth="1"/>
    <col min="11234" max="11234" width="5" style="121" customWidth="1"/>
    <col min="11235" max="11235" width="56.28515625" style="121" customWidth="1"/>
    <col min="11236" max="11236" width="14.85546875" style="121" customWidth="1"/>
    <col min="11237" max="11237" width="13.7109375" style="121" customWidth="1"/>
    <col min="11238" max="11238" width="14.140625" style="121" bestFit="1" customWidth="1"/>
    <col min="11239" max="11486" width="9.140625" style="121"/>
    <col min="11487" max="11487" width="5.28515625" style="121" customWidth="1"/>
    <col min="11488" max="11488" width="6.42578125" style="121" customWidth="1"/>
    <col min="11489" max="11489" width="8.140625" style="121" customWidth="1"/>
    <col min="11490" max="11490" width="5" style="121" customWidth="1"/>
    <col min="11491" max="11491" width="56.28515625" style="121" customWidth="1"/>
    <col min="11492" max="11492" width="14.85546875" style="121" customWidth="1"/>
    <col min="11493" max="11493" width="13.7109375" style="121" customWidth="1"/>
    <col min="11494" max="11494" width="14.140625" style="121" bestFit="1" customWidth="1"/>
    <col min="11495" max="11742" width="9.140625" style="121"/>
    <col min="11743" max="11743" width="5.28515625" style="121" customWidth="1"/>
    <col min="11744" max="11744" width="6.42578125" style="121" customWidth="1"/>
    <col min="11745" max="11745" width="8.140625" style="121" customWidth="1"/>
    <col min="11746" max="11746" width="5" style="121" customWidth="1"/>
    <col min="11747" max="11747" width="56.28515625" style="121" customWidth="1"/>
    <col min="11748" max="11748" width="14.85546875" style="121" customWidth="1"/>
    <col min="11749" max="11749" width="13.7109375" style="121" customWidth="1"/>
    <col min="11750" max="11750" width="14.140625" style="121" bestFit="1" customWidth="1"/>
    <col min="11751" max="11998" width="9.140625" style="121"/>
    <col min="11999" max="11999" width="5.28515625" style="121" customWidth="1"/>
    <col min="12000" max="12000" width="6.42578125" style="121" customWidth="1"/>
    <col min="12001" max="12001" width="8.140625" style="121" customWidth="1"/>
    <col min="12002" max="12002" width="5" style="121" customWidth="1"/>
    <col min="12003" max="12003" width="56.28515625" style="121" customWidth="1"/>
    <col min="12004" max="12004" width="14.85546875" style="121" customWidth="1"/>
    <col min="12005" max="12005" width="13.7109375" style="121" customWidth="1"/>
    <col min="12006" max="12006" width="14.140625" style="121" bestFit="1" customWidth="1"/>
    <col min="12007" max="12254" width="9.140625" style="121"/>
    <col min="12255" max="12255" width="5.28515625" style="121" customWidth="1"/>
    <col min="12256" max="12256" width="6.42578125" style="121" customWidth="1"/>
    <col min="12257" max="12257" width="8.140625" style="121" customWidth="1"/>
    <col min="12258" max="12258" width="5" style="121" customWidth="1"/>
    <col min="12259" max="12259" width="56.28515625" style="121" customWidth="1"/>
    <col min="12260" max="12260" width="14.85546875" style="121" customWidth="1"/>
    <col min="12261" max="12261" width="13.7109375" style="121" customWidth="1"/>
    <col min="12262" max="12262" width="14.140625" style="121" bestFit="1" customWidth="1"/>
    <col min="12263" max="12510" width="9.140625" style="121"/>
    <col min="12511" max="12511" width="5.28515625" style="121" customWidth="1"/>
    <col min="12512" max="12512" width="6.42578125" style="121" customWidth="1"/>
    <col min="12513" max="12513" width="8.140625" style="121" customWidth="1"/>
    <col min="12514" max="12514" width="5" style="121" customWidth="1"/>
    <col min="12515" max="12515" width="56.28515625" style="121" customWidth="1"/>
    <col min="12516" max="12516" width="14.85546875" style="121" customWidth="1"/>
    <col min="12517" max="12517" width="13.7109375" style="121" customWidth="1"/>
    <col min="12518" max="12518" width="14.140625" style="121" bestFit="1" customWidth="1"/>
    <col min="12519" max="12766" width="9.140625" style="121"/>
    <col min="12767" max="12767" width="5.28515625" style="121" customWidth="1"/>
    <col min="12768" max="12768" width="6.42578125" style="121" customWidth="1"/>
    <col min="12769" max="12769" width="8.140625" style="121" customWidth="1"/>
    <col min="12770" max="12770" width="5" style="121" customWidth="1"/>
    <col min="12771" max="12771" width="56.28515625" style="121" customWidth="1"/>
    <col min="12772" max="12772" width="14.85546875" style="121" customWidth="1"/>
    <col min="12773" max="12773" width="13.7109375" style="121" customWidth="1"/>
    <col min="12774" max="12774" width="14.140625" style="121" bestFit="1" customWidth="1"/>
    <col min="12775" max="13022" width="9.140625" style="121"/>
    <col min="13023" max="13023" width="5.28515625" style="121" customWidth="1"/>
    <col min="13024" max="13024" width="6.42578125" style="121" customWidth="1"/>
    <col min="13025" max="13025" width="8.140625" style="121" customWidth="1"/>
    <col min="13026" max="13026" width="5" style="121" customWidth="1"/>
    <col min="13027" max="13027" width="56.28515625" style="121" customWidth="1"/>
    <col min="13028" max="13028" width="14.85546875" style="121" customWidth="1"/>
    <col min="13029" max="13029" width="13.7109375" style="121" customWidth="1"/>
    <col min="13030" max="13030" width="14.140625" style="121" bestFit="1" customWidth="1"/>
    <col min="13031" max="13278" width="9.140625" style="121"/>
    <col min="13279" max="13279" width="5.28515625" style="121" customWidth="1"/>
    <col min="13280" max="13280" width="6.42578125" style="121" customWidth="1"/>
    <col min="13281" max="13281" width="8.140625" style="121" customWidth="1"/>
    <col min="13282" max="13282" width="5" style="121" customWidth="1"/>
    <col min="13283" max="13283" width="56.28515625" style="121" customWidth="1"/>
    <col min="13284" max="13284" width="14.85546875" style="121" customWidth="1"/>
    <col min="13285" max="13285" width="13.7109375" style="121" customWidth="1"/>
    <col min="13286" max="13286" width="14.140625" style="121" bestFit="1" customWidth="1"/>
    <col min="13287" max="13534" width="9.140625" style="121"/>
    <col min="13535" max="13535" width="5.28515625" style="121" customWidth="1"/>
    <col min="13536" max="13536" width="6.42578125" style="121" customWidth="1"/>
    <col min="13537" max="13537" width="8.140625" style="121" customWidth="1"/>
    <col min="13538" max="13538" width="5" style="121" customWidth="1"/>
    <col min="13539" max="13539" width="56.28515625" style="121" customWidth="1"/>
    <col min="13540" max="13540" width="14.85546875" style="121" customWidth="1"/>
    <col min="13541" max="13541" width="13.7109375" style="121" customWidth="1"/>
    <col min="13542" max="13542" width="14.140625" style="121" bestFit="1" customWidth="1"/>
    <col min="13543" max="13790" width="9.140625" style="121"/>
    <col min="13791" max="13791" width="5.28515625" style="121" customWidth="1"/>
    <col min="13792" max="13792" width="6.42578125" style="121" customWidth="1"/>
    <col min="13793" max="13793" width="8.140625" style="121" customWidth="1"/>
    <col min="13794" max="13794" width="5" style="121" customWidth="1"/>
    <col min="13795" max="13795" width="56.28515625" style="121" customWidth="1"/>
    <col min="13796" max="13796" width="14.85546875" style="121" customWidth="1"/>
    <col min="13797" max="13797" width="13.7109375" style="121" customWidth="1"/>
    <col min="13798" max="13798" width="14.140625" style="121" bestFit="1" customWidth="1"/>
    <col min="13799" max="14046" width="9.140625" style="121"/>
    <col min="14047" max="14047" width="5.28515625" style="121" customWidth="1"/>
    <col min="14048" max="14048" width="6.42578125" style="121" customWidth="1"/>
    <col min="14049" max="14049" width="8.140625" style="121" customWidth="1"/>
    <col min="14050" max="14050" width="5" style="121" customWidth="1"/>
    <col min="14051" max="14051" width="56.28515625" style="121" customWidth="1"/>
    <col min="14052" max="14052" width="14.85546875" style="121" customWidth="1"/>
    <col min="14053" max="14053" width="13.7109375" style="121" customWidth="1"/>
    <col min="14054" max="14054" width="14.140625" style="121" bestFit="1" customWidth="1"/>
    <col min="14055" max="14302" width="9.140625" style="121"/>
    <col min="14303" max="14303" width="5.28515625" style="121" customWidth="1"/>
    <col min="14304" max="14304" width="6.42578125" style="121" customWidth="1"/>
    <col min="14305" max="14305" width="8.140625" style="121" customWidth="1"/>
    <col min="14306" max="14306" width="5" style="121" customWidth="1"/>
    <col min="14307" max="14307" width="56.28515625" style="121" customWidth="1"/>
    <col min="14308" max="14308" width="14.85546875" style="121" customWidth="1"/>
    <col min="14309" max="14309" width="13.7109375" style="121" customWidth="1"/>
    <col min="14310" max="14310" width="14.140625" style="121" bestFit="1" customWidth="1"/>
    <col min="14311" max="14558" width="9.140625" style="121"/>
    <col min="14559" max="14559" width="5.28515625" style="121" customWidth="1"/>
    <col min="14560" max="14560" width="6.42578125" style="121" customWidth="1"/>
    <col min="14561" max="14561" width="8.140625" style="121" customWidth="1"/>
    <col min="14562" max="14562" width="5" style="121" customWidth="1"/>
    <col min="14563" max="14563" width="56.28515625" style="121" customWidth="1"/>
    <col min="14564" max="14564" width="14.85546875" style="121" customWidth="1"/>
    <col min="14565" max="14565" width="13.7109375" style="121" customWidth="1"/>
    <col min="14566" max="14566" width="14.140625" style="121" bestFit="1" customWidth="1"/>
    <col min="14567" max="14814" width="9.140625" style="121"/>
    <col min="14815" max="14815" width="5.28515625" style="121" customWidth="1"/>
    <col min="14816" max="14816" width="6.42578125" style="121" customWidth="1"/>
    <col min="14817" max="14817" width="8.140625" style="121" customWidth="1"/>
    <col min="14818" max="14818" width="5" style="121" customWidth="1"/>
    <col min="14819" max="14819" width="56.28515625" style="121" customWidth="1"/>
    <col min="14820" max="14820" width="14.85546875" style="121" customWidth="1"/>
    <col min="14821" max="14821" width="13.7109375" style="121" customWidth="1"/>
    <col min="14822" max="14822" width="14.140625" style="121" bestFit="1" customWidth="1"/>
    <col min="14823" max="15070" width="9.140625" style="121"/>
    <col min="15071" max="15071" width="5.28515625" style="121" customWidth="1"/>
    <col min="15072" max="15072" width="6.42578125" style="121" customWidth="1"/>
    <col min="15073" max="15073" width="8.140625" style="121" customWidth="1"/>
    <col min="15074" max="15074" width="5" style="121" customWidth="1"/>
    <col min="15075" max="15075" width="56.28515625" style="121" customWidth="1"/>
    <col min="15076" max="15076" width="14.85546875" style="121" customWidth="1"/>
    <col min="15077" max="15077" width="13.7109375" style="121" customWidth="1"/>
    <col min="15078" max="15078" width="14.140625" style="121" bestFit="1" customWidth="1"/>
    <col min="15079" max="15326" width="9.140625" style="121"/>
    <col min="15327" max="15327" width="5.28515625" style="121" customWidth="1"/>
    <col min="15328" max="15328" width="6.42578125" style="121" customWidth="1"/>
    <col min="15329" max="15329" width="8.140625" style="121" customWidth="1"/>
    <col min="15330" max="15330" width="5" style="121" customWidth="1"/>
    <col min="15331" max="15331" width="56.28515625" style="121" customWidth="1"/>
    <col min="15332" max="15332" width="14.85546875" style="121" customWidth="1"/>
    <col min="15333" max="15333" width="13.7109375" style="121" customWidth="1"/>
    <col min="15334" max="15334" width="14.140625" style="121" bestFit="1" customWidth="1"/>
    <col min="15335" max="15582" width="9.140625" style="121"/>
    <col min="15583" max="15583" width="5.28515625" style="121" customWidth="1"/>
    <col min="15584" max="15584" width="6.42578125" style="121" customWidth="1"/>
    <col min="15585" max="15585" width="8.140625" style="121" customWidth="1"/>
    <col min="15586" max="15586" width="5" style="121" customWidth="1"/>
    <col min="15587" max="15587" width="56.28515625" style="121" customWidth="1"/>
    <col min="15588" max="15588" width="14.85546875" style="121" customWidth="1"/>
    <col min="15589" max="15589" width="13.7109375" style="121" customWidth="1"/>
    <col min="15590" max="15590" width="14.140625" style="121" bestFit="1" customWidth="1"/>
    <col min="15591" max="15838" width="9.140625" style="121"/>
    <col min="15839" max="15839" width="5.28515625" style="121" customWidth="1"/>
    <col min="15840" max="15840" width="6.42578125" style="121" customWidth="1"/>
    <col min="15841" max="15841" width="8.140625" style="121" customWidth="1"/>
    <col min="15842" max="15842" width="5" style="121" customWidth="1"/>
    <col min="15843" max="15843" width="56.28515625" style="121" customWidth="1"/>
    <col min="15844" max="15844" width="14.85546875" style="121" customWidth="1"/>
    <col min="15845" max="15845" width="13.7109375" style="121" customWidth="1"/>
    <col min="15846" max="15846" width="14.140625" style="121" bestFit="1" customWidth="1"/>
    <col min="15847" max="16094" width="9.140625" style="121"/>
    <col min="16095" max="16095" width="5.28515625" style="121" customWidth="1"/>
    <col min="16096" max="16096" width="6.42578125" style="121" customWidth="1"/>
    <col min="16097" max="16097" width="8.140625" style="121" customWidth="1"/>
    <col min="16098" max="16098" width="5" style="121" customWidth="1"/>
    <col min="16099" max="16099" width="56.28515625" style="121" customWidth="1"/>
    <col min="16100" max="16100" width="14.85546875" style="121" customWidth="1"/>
    <col min="16101" max="16101" width="13.7109375" style="121" customWidth="1"/>
    <col min="16102" max="16102" width="14.140625" style="121" bestFit="1" customWidth="1"/>
    <col min="16103" max="16384" width="9.140625" style="121"/>
  </cols>
  <sheetData>
    <row r="1" spans="1:6" ht="13.5" customHeight="1">
      <c r="E1" s="122" t="s">
        <v>94</v>
      </c>
      <c r="F1" s="1" t="s">
        <v>0</v>
      </c>
    </row>
    <row r="2" spans="1:6" ht="13.5" customHeight="1">
      <c r="E2" s="7" t="s">
        <v>244</v>
      </c>
    </row>
    <row r="3" spans="1:6" ht="13.5" customHeight="1">
      <c r="A3" s="3" t="s">
        <v>0</v>
      </c>
      <c r="B3" s="123"/>
      <c r="C3" s="124"/>
      <c r="D3" s="124"/>
      <c r="E3" s="7" t="s">
        <v>2</v>
      </c>
    </row>
    <row r="4" spans="1:6" ht="13.5" customHeight="1">
      <c r="A4" s="125" t="s">
        <v>0</v>
      </c>
      <c r="B4" s="125"/>
      <c r="C4" s="124"/>
      <c r="D4" s="124"/>
      <c r="E4" s="7" t="s">
        <v>245</v>
      </c>
    </row>
    <row r="5" spans="1:6" ht="13.5" customHeight="1">
      <c r="A5" s="293" t="s">
        <v>0</v>
      </c>
      <c r="B5" s="293"/>
      <c r="C5" s="124"/>
      <c r="D5" s="124"/>
      <c r="E5" s="7" t="s">
        <v>3</v>
      </c>
      <c r="F5" s="121" t="s">
        <v>0</v>
      </c>
    </row>
    <row r="6" spans="1:6" ht="1.5" customHeight="1">
      <c r="A6" s="124"/>
      <c r="B6" s="124"/>
      <c r="C6" s="124"/>
      <c r="D6" s="124"/>
      <c r="E6" s="126" t="s">
        <v>0</v>
      </c>
    </row>
    <row r="7" spans="1:6" ht="3.75" customHeight="1">
      <c r="A7" s="124"/>
      <c r="B7" s="124"/>
      <c r="C7" s="124"/>
      <c r="D7" s="124"/>
      <c r="E7" s="124"/>
    </row>
    <row r="8" spans="1:6" ht="40.5" customHeight="1">
      <c r="A8" s="294" t="s">
        <v>95</v>
      </c>
      <c r="B8" s="294"/>
      <c r="C8" s="294"/>
      <c r="D8" s="294"/>
      <c r="E8" s="294"/>
      <c r="F8" s="294"/>
    </row>
    <row r="9" spans="1:6" ht="11.25" customHeight="1">
      <c r="D9" s="127" t="s">
        <v>0</v>
      </c>
      <c r="E9" s="128" t="s">
        <v>5</v>
      </c>
      <c r="F9" s="129" t="s">
        <v>96</v>
      </c>
    </row>
    <row r="10" spans="1:6" ht="19.5" customHeight="1">
      <c r="A10" s="130" t="s">
        <v>6</v>
      </c>
      <c r="B10" s="130" t="s">
        <v>7</v>
      </c>
      <c r="C10" s="130" t="s">
        <v>97</v>
      </c>
      <c r="D10" s="130" t="s">
        <v>9</v>
      </c>
      <c r="E10" s="130" t="s">
        <v>98</v>
      </c>
      <c r="F10" s="131" t="s">
        <v>99</v>
      </c>
    </row>
    <row r="11" spans="1:6" ht="16.5" customHeight="1">
      <c r="A11" s="295" t="s">
        <v>100</v>
      </c>
      <c r="B11" s="296"/>
      <c r="C11" s="296"/>
      <c r="D11" s="296"/>
      <c r="E11" s="296"/>
      <c r="F11" s="297"/>
    </row>
    <row r="12" spans="1:6" s="137" customFormat="1" ht="48" customHeight="1">
      <c r="A12" s="132" t="s">
        <v>101</v>
      </c>
      <c r="B12" s="133" t="s">
        <v>20</v>
      </c>
      <c r="C12" s="133" t="s">
        <v>21</v>
      </c>
      <c r="D12" s="134">
        <v>6210</v>
      </c>
      <c r="E12" s="135" t="s">
        <v>102</v>
      </c>
      <c r="F12" s="136">
        <v>127011.44</v>
      </c>
    </row>
    <row r="13" spans="1:6" s="137" customFormat="1" ht="48" customHeight="1">
      <c r="A13" s="132" t="s">
        <v>103</v>
      </c>
      <c r="B13" s="133" t="s">
        <v>20</v>
      </c>
      <c r="C13" s="133" t="s">
        <v>21</v>
      </c>
      <c r="D13" s="134">
        <v>6210</v>
      </c>
      <c r="E13" s="135" t="s">
        <v>104</v>
      </c>
      <c r="F13" s="136">
        <v>488515.69</v>
      </c>
    </row>
    <row r="14" spans="1:6" s="137" customFormat="1" ht="71.25" customHeight="1">
      <c r="A14" s="132" t="s">
        <v>105</v>
      </c>
      <c r="B14" s="133">
        <v>600</v>
      </c>
      <c r="C14" s="133">
        <v>60013</v>
      </c>
      <c r="D14" s="134">
        <v>6300</v>
      </c>
      <c r="E14" s="135" t="s">
        <v>106</v>
      </c>
      <c r="F14" s="136">
        <v>200000</v>
      </c>
    </row>
    <row r="15" spans="1:6" s="137" customFormat="1" ht="60.75" customHeight="1">
      <c r="A15" s="132" t="s">
        <v>107</v>
      </c>
      <c r="B15" s="133">
        <v>600</v>
      </c>
      <c r="C15" s="133">
        <v>60013</v>
      </c>
      <c r="D15" s="134">
        <v>6300</v>
      </c>
      <c r="E15" s="135" t="s">
        <v>108</v>
      </c>
      <c r="F15" s="136">
        <v>35000</v>
      </c>
    </row>
    <row r="16" spans="1:6" s="137" customFormat="1" ht="51" customHeight="1">
      <c r="A16" s="138" t="s">
        <v>109</v>
      </c>
      <c r="B16" s="133">
        <v>600</v>
      </c>
      <c r="C16" s="133">
        <v>60014</v>
      </c>
      <c r="D16" s="134">
        <v>6300</v>
      </c>
      <c r="E16" s="135" t="s">
        <v>110</v>
      </c>
      <c r="F16" s="136">
        <v>905600</v>
      </c>
    </row>
    <row r="17" spans="1:6" s="137" customFormat="1" ht="57.75" customHeight="1">
      <c r="A17" s="132" t="s">
        <v>111</v>
      </c>
      <c r="B17" s="133">
        <v>600</v>
      </c>
      <c r="C17" s="133">
        <v>60014</v>
      </c>
      <c r="D17" s="134">
        <v>2320</v>
      </c>
      <c r="E17" s="135" t="s">
        <v>112</v>
      </c>
      <c r="F17" s="136">
        <v>83000</v>
      </c>
    </row>
    <row r="18" spans="1:6" s="137" customFormat="1" ht="54" customHeight="1">
      <c r="A18" s="132" t="s">
        <v>113</v>
      </c>
      <c r="B18" s="139">
        <v>720</v>
      </c>
      <c r="C18" s="139">
        <v>72095</v>
      </c>
      <c r="D18" s="139">
        <v>2339</v>
      </c>
      <c r="E18" s="140" t="s">
        <v>114</v>
      </c>
      <c r="F18" s="141">
        <v>1863.19</v>
      </c>
    </row>
    <row r="19" spans="1:6" s="137" customFormat="1" ht="53.25" customHeight="1">
      <c r="A19" s="132" t="s">
        <v>115</v>
      </c>
      <c r="B19" s="133">
        <v>750</v>
      </c>
      <c r="C19" s="133">
        <v>75020</v>
      </c>
      <c r="D19" s="134">
        <v>2320</v>
      </c>
      <c r="E19" s="142" t="s">
        <v>116</v>
      </c>
      <c r="F19" s="141">
        <v>8328</v>
      </c>
    </row>
    <row r="20" spans="1:6" s="137" customFormat="1" ht="37.5" customHeight="1">
      <c r="A20" s="132" t="s">
        <v>117</v>
      </c>
      <c r="B20" s="134">
        <v>750</v>
      </c>
      <c r="C20" s="134">
        <v>75095</v>
      </c>
      <c r="D20" s="134">
        <v>2319</v>
      </c>
      <c r="E20" s="143" t="s">
        <v>118</v>
      </c>
      <c r="F20" s="141">
        <v>1077</v>
      </c>
    </row>
    <row r="21" spans="1:6" s="137" customFormat="1" ht="28.5" customHeight="1">
      <c r="A21" s="144" t="s">
        <v>119</v>
      </c>
      <c r="B21" s="134">
        <v>851</v>
      </c>
      <c r="C21" s="134">
        <v>85154</v>
      </c>
      <c r="D21" s="134">
        <v>2330</v>
      </c>
      <c r="E21" s="135" t="s">
        <v>120</v>
      </c>
      <c r="F21" s="141">
        <v>600</v>
      </c>
    </row>
    <row r="22" spans="1:6" s="137" customFormat="1" ht="39" customHeight="1">
      <c r="A22" s="144" t="s">
        <v>121</v>
      </c>
      <c r="B22" s="134">
        <v>855</v>
      </c>
      <c r="C22" s="134">
        <v>85505</v>
      </c>
      <c r="D22" s="134">
        <v>2310</v>
      </c>
      <c r="E22" s="135" t="s">
        <v>122</v>
      </c>
      <c r="F22" s="141">
        <v>12000</v>
      </c>
    </row>
    <row r="23" spans="1:6" s="137" customFormat="1" ht="39" customHeight="1">
      <c r="A23" s="132" t="s">
        <v>123</v>
      </c>
      <c r="B23" s="145">
        <v>900</v>
      </c>
      <c r="C23" s="145">
        <v>90002</v>
      </c>
      <c r="D23" s="145">
        <v>2310</v>
      </c>
      <c r="E23" s="146" t="s">
        <v>124</v>
      </c>
      <c r="F23" s="147">
        <v>400000</v>
      </c>
    </row>
    <row r="24" spans="1:6" s="137" customFormat="1" ht="38.25" customHeight="1">
      <c r="A24" s="132" t="s">
        <v>125</v>
      </c>
      <c r="B24" s="145">
        <v>900</v>
      </c>
      <c r="C24" s="145">
        <v>90095</v>
      </c>
      <c r="D24" s="145">
        <v>2310</v>
      </c>
      <c r="E24" s="146" t="s">
        <v>126</v>
      </c>
      <c r="F24" s="147">
        <v>35000</v>
      </c>
    </row>
    <row r="25" spans="1:6" s="137" customFormat="1" ht="25.5">
      <c r="A25" s="132" t="s">
        <v>127</v>
      </c>
      <c r="B25" s="134">
        <v>921</v>
      </c>
      <c r="C25" s="134">
        <v>92109</v>
      </c>
      <c r="D25" s="134">
        <v>6220</v>
      </c>
      <c r="E25" s="135" t="s">
        <v>128</v>
      </c>
      <c r="F25" s="141">
        <v>5535</v>
      </c>
    </row>
    <row r="26" spans="1:6" s="137" customFormat="1" ht="40.5" customHeight="1">
      <c r="A26" s="132" t="s">
        <v>129</v>
      </c>
      <c r="B26" s="134">
        <v>921</v>
      </c>
      <c r="C26" s="134">
        <v>92109</v>
      </c>
      <c r="D26" s="134">
        <v>6220</v>
      </c>
      <c r="E26" s="135" t="s">
        <v>130</v>
      </c>
      <c r="F26" s="141">
        <v>6000</v>
      </c>
    </row>
    <row r="27" spans="1:6" s="137" customFormat="1" ht="18" customHeight="1">
      <c r="A27" s="298" t="s">
        <v>131</v>
      </c>
      <c r="B27" s="299"/>
      <c r="C27" s="299"/>
      <c r="D27" s="299"/>
      <c r="E27" s="300"/>
      <c r="F27" s="148">
        <f>SUM(F12:F26)</f>
        <v>2309530.3199999998</v>
      </c>
    </row>
    <row r="28" spans="1:6" s="137" customFormat="1" ht="10.5" customHeight="1">
      <c r="A28" s="149"/>
      <c r="B28" s="150"/>
      <c r="C28" s="150"/>
      <c r="D28" s="150"/>
      <c r="E28" s="150"/>
      <c r="F28" s="148"/>
    </row>
    <row r="29" spans="1:6" s="137" customFormat="1" ht="20.25" customHeight="1">
      <c r="A29" s="301" t="s">
        <v>132</v>
      </c>
      <c r="B29" s="302"/>
      <c r="C29" s="302"/>
      <c r="D29" s="302"/>
      <c r="E29" s="302"/>
      <c r="F29" s="303"/>
    </row>
    <row r="30" spans="1:6" s="137" customFormat="1" ht="27.75" customHeight="1">
      <c r="A30" s="144" t="s">
        <v>101</v>
      </c>
      <c r="B30" s="145">
        <v>754</v>
      </c>
      <c r="C30" s="145">
        <v>75412</v>
      </c>
      <c r="D30" s="145">
        <v>6230</v>
      </c>
      <c r="E30" s="151" t="s">
        <v>133</v>
      </c>
      <c r="F30" s="147">
        <v>68000</v>
      </c>
    </row>
    <row r="31" spans="1:6" s="137" customFormat="1">
      <c r="A31" s="144" t="s">
        <v>103</v>
      </c>
      <c r="B31" s="145">
        <v>852</v>
      </c>
      <c r="C31" s="145">
        <v>85228</v>
      </c>
      <c r="D31" s="145">
        <v>2360</v>
      </c>
      <c r="E31" s="135" t="s">
        <v>134</v>
      </c>
      <c r="F31" s="147">
        <v>6000</v>
      </c>
    </row>
    <row r="32" spans="1:6" s="137" customFormat="1" ht="23.25" customHeight="1">
      <c r="A32" s="144" t="s">
        <v>105</v>
      </c>
      <c r="B32" s="145">
        <v>852</v>
      </c>
      <c r="C32" s="145">
        <v>85228</v>
      </c>
      <c r="D32" s="145">
        <v>2820</v>
      </c>
      <c r="E32" s="135" t="s">
        <v>134</v>
      </c>
      <c r="F32" s="147">
        <v>5000</v>
      </c>
    </row>
    <row r="33" spans="1:6" s="137" customFormat="1" ht="23.25" customHeight="1">
      <c r="A33" s="144" t="s">
        <v>107</v>
      </c>
      <c r="B33" s="145">
        <v>921</v>
      </c>
      <c r="C33" s="145">
        <v>92105</v>
      </c>
      <c r="D33" s="145">
        <v>2820</v>
      </c>
      <c r="E33" s="146" t="s">
        <v>135</v>
      </c>
      <c r="F33" s="152">
        <v>15000</v>
      </c>
    </row>
    <row r="34" spans="1:6" s="137" customFormat="1" ht="23.25" customHeight="1">
      <c r="A34" s="144" t="s">
        <v>109</v>
      </c>
      <c r="B34" s="153">
        <v>926</v>
      </c>
      <c r="C34" s="153">
        <v>92605</v>
      </c>
      <c r="D34" s="153">
        <v>2360</v>
      </c>
      <c r="E34" s="146" t="s">
        <v>136</v>
      </c>
      <c r="F34" s="154">
        <v>87000</v>
      </c>
    </row>
    <row r="35" spans="1:6" s="137" customFormat="1" ht="21.75" customHeight="1">
      <c r="A35" s="155" t="s">
        <v>111</v>
      </c>
      <c r="B35" s="153">
        <v>926</v>
      </c>
      <c r="C35" s="153">
        <v>92605</v>
      </c>
      <c r="D35" s="153">
        <v>2820</v>
      </c>
      <c r="E35" s="146" t="s">
        <v>136</v>
      </c>
      <c r="F35" s="152">
        <v>76000</v>
      </c>
    </row>
    <row r="36" spans="1:6" ht="42" customHeight="1">
      <c r="A36" s="155" t="s">
        <v>113</v>
      </c>
      <c r="B36" s="156">
        <v>900</v>
      </c>
      <c r="C36" s="156">
        <v>90001</v>
      </c>
      <c r="D36" s="157">
        <v>6230</v>
      </c>
      <c r="E36" s="158" t="s">
        <v>137</v>
      </c>
      <c r="F36" s="159">
        <v>20000</v>
      </c>
    </row>
    <row r="37" spans="1:6" ht="22.5" customHeight="1" thickBot="1">
      <c r="A37" s="304" t="s">
        <v>131</v>
      </c>
      <c r="B37" s="305"/>
      <c r="C37" s="305"/>
      <c r="D37" s="305"/>
      <c r="E37" s="306"/>
      <c r="F37" s="148">
        <f>SUM(F30:F36)</f>
        <v>277000</v>
      </c>
    </row>
    <row r="38" spans="1:6" ht="13.5" thickBot="1">
      <c r="A38" s="290" t="s">
        <v>138</v>
      </c>
      <c r="B38" s="291"/>
      <c r="C38" s="291"/>
      <c r="D38" s="291"/>
      <c r="E38" s="292"/>
      <c r="F38" s="160">
        <f>+F27+F37</f>
        <v>2586530.3199999998</v>
      </c>
    </row>
    <row r="39" spans="1:6">
      <c r="A39" s="161" t="s">
        <v>0</v>
      </c>
    </row>
  </sheetData>
  <mergeCells count="7">
    <mergeCell ref="A38:E38"/>
    <mergeCell ref="A5:B5"/>
    <mergeCell ref="A8:F8"/>
    <mergeCell ref="A11:F11"/>
    <mergeCell ref="A27:E27"/>
    <mergeCell ref="A29:F29"/>
    <mergeCell ref="A37:E37"/>
  </mergeCells>
  <printOptions horizontalCentered="1"/>
  <pageMargins left="0.39370078740157483" right="0.39370078740157483" top="1.6535433070866143" bottom="0.98425196850393704" header="0.51181102362204722" footer="0.51181102362204722"/>
  <pageSetup paperSize="9" scale="59" orientation="portrait" horizontalDpi="4294967294" vertic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B1" workbookViewId="0">
      <selection activeCell="H2" sqref="H2:H5"/>
    </sheetView>
  </sheetViews>
  <sheetFormatPr defaultRowHeight="15"/>
  <cols>
    <col min="1" max="1" width="5.140625" customWidth="1"/>
    <col min="2" max="2" width="22" customWidth="1"/>
    <col min="3" max="3" width="7.28515625" customWidth="1"/>
    <col min="4" max="4" width="8.5703125" customWidth="1"/>
    <col min="5" max="5" width="13.42578125" customWidth="1"/>
    <col min="6" max="6" width="14.85546875" customWidth="1"/>
    <col min="7" max="9" width="13.42578125" customWidth="1"/>
    <col min="10" max="10" width="14.28515625" customWidth="1"/>
    <col min="11" max="11" width="9.5703125" customWidth="1"/>
    <col min="12" max="13" width="13.42578125" customWidth="1"/>
  </cols>
  <sheetData>
    <row r="1" spans="1:13">
      <c r="A1" s="162"/>
      <c r="B1" s="162"/>
      <c r="C1" s="162"/>
      <c r="D1" s="162"/>
      <c r="E1" s="162"/>
      <c r="F1" s="162"/>
      <c r="G1" s="1" t="s">
        <v>0</v>
      </c>
      <c r="H1" s="163" t="s">
        <v>139</v>
      </c>
      <c r="I1" s="162"/>
      <c r="J1" s="162"/>
      <c r="K1" s="162"/>
      <c r="L1" s="163"/>
      <c r="M1" s="162"/>
    </row>
    <row r="2" spans="1:13">
      <c r="A2" s="162"/>
      <c r="B2" s="162"/>
      <c r="C2" s="162"/>
      <c r="D2" s="162"/>
      <c r="E2" s="162"/>
      <c r="F2" s="162"/>
      <c r="G2" s="162"/>
      <c r="H2" s="7" t="s">
        <v>244</v>
      </c>
      <c r="I2" s="162"/>
      <c r="J2" s="162"/>
      <c r="K2" s="162"/>
      <c r="L2" s="163"/>
      <c r="M2" s="162"/>
    </row>
    <row r="3" spans="1:13">
      <c r="A3" s="162"/>
      <c r="B3" s="162"/>
      <c r="C3" s="162"/>
      <c r="D3" s="162"/>
      <c r="E3" s="162"/>
      <c r="F3" s="162"/>
      <c r="G3" s="162" t="s">
        <v>0</v>
      </c>
      <c r="H3" s="7" t="s">
        <v>2</v>
      </c>
      <c r="I3" s="162"/>
      <c r="J3" s="162"/>
      <c r="K3" s="162"/>
      <c r="L3" s="163"/>
      <c r="M3" s="162"/>
    </row>
    <row r="4" spans="1:13">
      <c r="A4" s="162"/>
      <c r="B4" s="162"/>
      <c r="C4" s="162"/>
      <c r="D4" s="162"/>
      <c r="E4" s="162"/>
      <c r="F4" s="162"/>
      <c r="G4" s="162"/>
      <c r="H4" s="7" t="s">
        <v>245</v>
      </c>
      <c r="I4" s="162"/>
      <c r="J4" s="162"/>
      <c r="K4" s="162"/>
      <c r="L4" s="163"/>
      <c r="M4" s="162"/>
    </row>
    <row r="5" spans="1:13">
      <c r="A5" s="162"/>
      <c r="B5" s="162"/>
      <c r="C5" s="162"/>
      <c r="D5" s="162"/>
      <c r="E5" s="162"/>
      <c r="F5" s="162"/>
      <c r="G5" s="162"/>
      <c r="H5" s="7" t="s">
        <v>3</v>
      </c>
      <c r="I5" s="162"/>
      <c r="J5" s="162"/>
      <c r="K5" s="162"/>
      <c r="L5" s="163"/>
      <c r="M5" s="162"/>
    </row>
    <row r="6" spans="1:13">
      <c r="A6" s="162"/>
      <c r="B6" s="162"/>
      <c r="C6" s="162"/>
      <c r="D6" s="162"/>
      <c r="E6" s="162"/>
      <c r="F6" s="162"/>
      <c r="G6" s="162"/>
      <c r="H6" s="162"/>
      <c r="I6" s="162"/>
      <c r="J6" s="162"/>
      <c r="K6" s="126" t="s">
        <v>0</v>
      </c>
      <c r="L6" s="163"/>
      <c r="M6" s="162"/>
    </row>
    <row r="7" spans="1:13">
      <c r="A7" s="162"/>
      <c r="B7" s="162"/>
      <c r="C7" s="162"/>
      <c r="D7" s="162"/>
      <c r="E7" s="162"/>
      <c r="F7" s="162"/>
      <c r="G7" s="162"/>
      <c r="H7" s="162"/>
      <c r="I7" s="162"/>
      <c r="J7" s="162"/>
      <c r="K7" s="164" t="s">
        <v>0</v>
      </c>
      <c r="L7" s="162"/>
      <c r="M7" s="162"/>
    </row>
    <row r="8" spans="1:13">
      <c r="A8" s="162"/>
      <c r="B8" s="162"/>
      <c r="C8" s="162"/>
      <c r="D8" s="162"/>
      <c r="E8" s="162"/>
      <c r="F8" s="162"/>
      <c r="G8" s="162"/>
      <c r="H8" s="162"/>
      <c r="I8" s="162"/>
      <c r="J8" s="162"/>
      <c r="K8" s="164" t="s">
        <v>0</v>
      </c>
      <c r="L8" s="162"/>
      <c r="M8" s="162"/>
    </row>
    <row r="9" spans="1:13" ht="16.5">
      <c r="A9" s="307" t="s">
        <v>140</v>
      </c>
      <c r="B9" s="307"/>
      <c r="C9" s="307"/>
      <c r="D9" s="307"/>
      <c r="E9" s="307"/>
      <c r="F9" s="307"/>
      <c r="G9" s="307"/>
      <c r="H9" s="307"/>
      <c r="I9" s="307"/>
      <c r="J9" s="307"/>
      <c r="K9" s="307"/>
      <c r="L9" s="307"/>
      <c r="M9" s="162"/>
    </row>
    <row r="10" spans="1:13" ht="16.5">
      <c r="A10" s="307" t="s">
        <v>141</v>
      </c>
      <c r="B10" s="307"/>
      <c r="C10" s="307"/>
      <c r="D10" s="307"/>
      <c r="E10" s="307"/>
      <c r="F10" s="307"/>
      <c r="G10" s="307"/>
      <c r="H10" s="307"/>
      <c r="I10" s="307"/>
      <c r="J10" s="307"/>
      <c r="K10" s="307"/>
      <c r="L10" s="307"/>
      <c r="M10" s="162"/>
    </row>
    <row r="11" spans="1:13" ht="18">
      <c r="A11" s="165"/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8" t="s">
        <v>5</v>
      </c>
      <c r="M11" s="162"/>
    </row>
    <row r="12" spans="1:13">
      <c r="A12" s="166"/>
      <c r="B12" s="166"/>
      <c r="C12" s="166"/>
      <c r="D12" s="166"/>
      <c r="E12" s="166"/>
      <c r="F12" s="167" t="s">
        <v>0</v>
      </c>
      <c r="G12" s="166"/>
      <c r="H12" s="166"/>
      <c r="I12" s="166"/>
      <c r="J12" s="166"/>
      <c r="K12" s="166"/>
      <c r="L12" s="168"/>
      <c r="M12" s="162"/>
    </row>
    <row r="13" spans="1:13" ht="15" customHeight="1">
      <c r="A13" s="308" t="s">
        <v>6</v>
      </c>
      <c r="B13" s="308" t="s">
        <v>142</v>
      </c>
      <c r="C13" s="309" t="s">
        <v>143</v>
      </c>
      <c r="D13" s="312" t="s">
        <v>8</v>
      </c>
      <c r="E13" s="309" t="s">
        <v>144</v>
      </c>
      <c r="F13" s="315" t="s">
        <v>145</v>
      </c>
      <c r="G13" s="316"/>
      <c r="H13" s="316"/>
      <c r="I13" s="317"/>
      <c r="J13" s="315" t="s">
        <v>146</v>
      </c>
      <c r="K13" s="316"/>
      <c r="L13" s="318"/>
      <c r="M13" s="309" t="s">
        <v>147</v>
      </c>
    </row>
    <row r="14" spans="1:13">
      <c r="A14" s="308"/>
      <c r="B14" s="308"/>
      <c r="C14" s="310"/>
      <c r="D14" s="313"/>
      <c r="E14" s="310"/>
      <c r="F14" s="321" t="s">
        <v>148</v>
      </c>
      <c r="G14" s="322" t="s">
        <v>149</v>
      </c>
      <c r="H14" s="323"/>
      <c r="I14" s="324"/>
      <c r="J14" s="321" t="s">
        <v>148</v>
      </c>
      <c r="K14" s="322" t="s">
        <v>149</v>
      </c>
      <c r="L14" s="324"/>
      <c r="M14" s="310"/>
    </row>
    <row r="15" spans="1:13">
      <c r="A15" s="308"/>
      <c r="B15" s="308"/>
      <c r="C15" s="310"/>
      <c r="D15" s="313"/>
      <c r="E15" s="310"/>
      <c r="F15" s="321"/>
      <c r="G15" s="309" t="s">
        <v>150</v>
      </c>
      <c r="H15" s="322" t="s">
        <v>149</v>
      </c>
      <c r="I15" s="324"/>
      <c r="J15" s="321"/>
      <c r="K15" s="309" t="s">
        <v>151</v>
      </c>
      <c r="L15" s="309" t="s">
        <v>152</v>
      </c>
      <c r="M15" s="310"/>
    </row>
    <row r="16" spans="1:13">
      <c r="A16" s="308"/>
      <c r="B16" s="308"/>
      <c r="C16" s="311"/>
      <c r="D16" s="314"/>
      <c r="E16" s="311"/>
      <c r="F16" s="321"/>
      <c r="G16" s="311"/>
      <c r="H16" s="169" t="s">
        <v>153</v>
      </c>
      <c r="I16" s="169" t="s">
        <v>152</v>
      </c>
      <c r="J16" s="321"/>
      <c r="K16" s="311"/>
      <c r="L16" s="325"/>
      <c r="M16" s="311"/>
    </row>
    <row r="17" spans="1:13">
      <c r="A17" s="170" t="s">
        <v>154</v>
      </c>
      <c r="B17" s="171" t="s">
        <v>155</v>
      </c>
      <c r="C17" s="171"/>
      <c r="D17" s="171"/>
      <c r="E17" s="172">
        <f t="shared" ref="E17:J17" si="0">SUM(E19)</f>
        <v>84330</v>
      </c>
      <c r="F17" s="172">
        <f t="shared" si="0"/>
        <v>4654527.13</v>
      </c>
      <c r="G17" s="173">
        <f t="shared" si="0"/>
        <v>750527.13</v>
      </c>
      <c r="H17" s="173">
        <f t="shared" si="0"/>
        <v>135000</v>
      </c>
      <c r="I17" s="173">
        <f t="shared" si="0"/>
        <v>615527.13</v>
      </c>
      <c r="J17" s="173">
        <f t="shared" si="0"/>
        <v>4628857.13</v>
      </c>
      <c r="K17" s="173"/>
      <c r="L17" s="173">
        <f>SUM(L19)</f>
        <v>715527.13</v>
      </c>
      <c r="M17" s="173">
        <f>SUM(M19)</f>
        <v>110000</v>
      </c>
    </row>
    <row r="18" spans="1:13">
      <c r="A18" s="174"/>
      <c r="B18" s="175" t="s">
        <v>156</v>
      </c>
      <c r="C18" s="175"/>
      <c r="D18" s="175"/>
      <c r="E18" s="176"/>
      <c r="F18" s="176"/>
      <c r="G18" s="177"/>
      <c r="H18" s="177"/>
      <c r="I18" s="177"/>
      <c r="J18" s="177"/>
      <c r="K18" s="177"/>
      <c r="L18" s="177"/>
      <c r="M18" s="177"/>
    </row>
    <row r="19" spans="1:13" ht="24.75" thickBot="1">
      <c r="A19" s="178"/>
      <c r="B19" s="179" t="s">
        <v>157</v>
      </c>
      <c r="C19" s="180">
        <v>900</v>
      </c>
      <c r="D19" s="180">
        <v>90017</v>
      </c>
      <c r="E19" s="181">
        <v>84330</v>
      </c>
      <c r="F19" s="181">
        <v>4654527.13</v>
      </c>
      <c r="G19" s="182">
        <f>SUM(H19:I19)</f>
        <v>750527.13</v>
      </c>
      <c r="H19" s="182">
        <v>135000</v>
      </c>
      <c r="I19" s="182">
        <v>615527.13</v>
      </c>
      <c r="J19" s="182">
        <v>4628857.13</v>
      </c>
      <c r="K19" s="182"/>
      <c r="L19" s="182">
        <v>715527.13</v>
      </c>
      <c r="M19" s="182">
        <f>+E19+F19-J19</f>
        <v>110000</v>
      </c>
    </row>
    <row r="20" spans="1:13" ht="15.75" thickBot="1">
      <c r="A20" s="319" t="s">
        <v>86</v>
      </c>
      <c r="B20" s="320"/>
      <c r="C20" s="183"/>
      <c r="D20" s="184"/>
      <c r="E20" s="185">
        <f>+E17</f>
        <v>84330</v>
      </c>
      <c r="F20" s="185">
        <f t="shared" ref="F20:M20" si="1">+F17</f>
        <v>4654527.13</v>
      </c>
      <c r="G20" s="185">
        <f t="shared" si="1"/>
        <v>750527.13</v>
      </c>
      <c r="H20" s="185">
        <f t="shared" si="1"/>
        <v>135000</v>
      </c>
      <c r="I20" s="185">
        <f t="shared" si="1"/>
        <v>615527.13</v>
      </c>
      <c r="J20" s="185">
        <f t="shared" si="1"/>
        <v>4628857.13</v>
      </c>
      <c r="K20" s="185">
        <f t="shared" si="1"/>
        <v>0</v>
      </c>
      <c r="L20" s="185">
        <f t="shared" si="1"/>
        <v>715527.13</v>
      </c>
      <c r="M20" s="185">
        <f t="shared" si="1"/>
        <v>110000</v>
      </c>
    </row>
  </sheetData>
  <mergeCells count="19">
    <mergeCell ref="A20:B20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</mergeCells>
  <pageMargins left="0.7" right="0.7" top="0.75" bottom="0.75" header="0.3" footer="0.3"/>
  <pageSetup paperSize="9" scale="80" fitToHeight="0" orientation="landscape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tabSelected="1" workbookViewId="0">
      <selection activeCell="D2" sqref="D2:D5"/>
    </sheetView>
  </sheetViews>
  <sheetFormatPr defaultRowHeight="15"/>
  <cols>
    <col min="1" max="1" width="6.140625" customWidth="1"/>
    <col min="2" max="2" width="8.42578125" customWidth="1"/>
    <col min="3" max="3" width="7.5703125" customWidth="1"/>
    <col min="4" max="4" width="62.28515625" customWidth="1"/>
    <col min="5" max="5" width="15.42578125" customWidth="1"/>
  </cols>
  <sheetData>
    <row r="1" spans="1:5">
      <c r="A1" s="186"/>
      <c r="B1" s="186"/>
      <c r="C1" s="186"/>
      <c r="D1" s="187" t="s">
        <v>158</v>
      </c>
      <c r="E1" s="188"/>
    </row>
    <row r="2" spans="1:5">
      <c r="A2" s="186"/>
      <c r="B2" s="186"/>
      <c r="C2" s="186"/>
      <c r="D2" s="7" t="s">
        <v>244</v>
      </c>
      <c r="E2" s="188"/>
    </row>
    <row r="3" spans="1:5">
      <c r="A3" s="186"/>
      <c r="B3" s="186"/>
      <c r="C3" s="186"/>
      <c r="D3" s="7" t="s">
        <v>2</v>
      </c>
      <c r="E3" s="189"/>
    </row>
    <row r="4" spans="1:5">
      <c r="A4" s="186"/>
      <c r="B4" s="190" t="s">
        <v>0</v>
      </c>
      <c r="C4" s="191"/>
      <c r="D4" s="7" t="s">
        <v>245</v>
      </c>
      <c r="E4" s="189"/>
    </row>
    <row r="5" spans="1:5">
      <c r="A5" s="186"/>
      <c r="B5" s="189"/>
      <c r="C5" s="189"/>
      <c r="D5" s="7" t="s">
        <v>3</v>
      </c>
      <c r="E5" s="189"/>
    </row>
    <row r="6" spans="1:5">
      <c r="A6" s="186"/>
      <c r="B6" s="189"/>
      <c r="C6" s="189"/>
      <c r="D6" s="192"/>
      <c r="E6" s="189"/>
    </row>
    <row r="7" spans="1:5">
      <c r="A7" s="186"/>
      <c r="B7" s="186"/>
      <c r="C7" s="186"/>
      <c r="D7" s="193"/>
      <c r="E7" s="189"/>
    </row>
    <row r="8" spans="1:5">
      <c r="A8" s="326" t="s">
        <v>159</v>
      </c>
      <c r="B8" s="326"/>
      <c r="C8" s="326"/>
      <c r="D8" s="326"/>
      <c r="E8" s="194" t="s">
        <v>0</v>
      </c>
    </row>
    <row r="9" spans="1:5">
      <c r="A9" s="327" t="s">
        <v>160</v>
      </c>
      <c r="B9" s="327"/>
      <c r="C9" s="327"/>
      <c r="D9" s="327"/>
      <c r="E9" s="8" t="s">
        <v>5</v>
      </c>
    </row>
    <row r="10" spans="1:5">
      <c r="A10" s="195"/>
      <c r="B10" s="189"/>
      <c r="C10" s="195"/>
      <c r="D10" s="195"/>
      <c r="E10" s="196"/>
    </row>
    <row r="11" spans="1:5">
      <c r="A11" s="197" t="s">
        <v>7</v>
      </c>
      <c r="B11" s="197" t="s">
        <v>97</v>
      </c>
      <c r="C11" s="197" t="s">
        <v>9</v>
      </c>
      <c r="D11" s="197" t="s">
        <v>161</v>
      </c>
      <c r="E11" s="198" t="s">
        <v>162</v>
      </c>
    </row>
    <row r="12" spans="1:5">
      <c r="A12" s="199"/>
      <c r="B12" s="199"/>
      <c r="C12" s="199"/>
      <c r="D12" s="199" t="s">
        <v>163</v>
      </c>
      <c r="E12" s="200"/>
    </row>
    <row r="13" spans="1:5">
      <c r="A13" s="199">
        <v>900</v>
      </c>
      <c r="B13" s="201"/>
      <c r="C13" s="199"/>
      <c r="D13" s="199" t="s">
        <v>164</v>
      </c>
      <c r="E13" s="200"/>
    </row>
    <row r="14" spans="1:5">
      <c r="A14" s="199"/>
      <c r="B14" s="199">
        <v>90017</v>
      </c>
      <c r="C14" s="199"/>
      <c r="D14" s="199" t="s">
        <v>165</v>
      </c>
      <c r="E14" s="200"/>
    </row>
    <row r="15" spans="1:5" ht="36">
      <c r="A15" s="202"/>
      <c r="B15" s="202"/>
      <c r="C15" s="203" t="s">
        <v>166</v>
      </c>
      <c r="D15" s="204" t="s">
        <v>167</v>
      </c>
      <c r="E15" s="205">
        <v>12000</v>
      </c>
    </row>
    <row r="16" spans="1:5">
      <c r="A16" s="206"/>
      <c r="B16" s="206"/>
      <c r="C16" s="207" t="s">
        <v>168</v>
      </c>
      <c r="D16" s="208" t="s">
        <v>169</v>
      </c>
      <c r="E16" s="209">
        <v>3872000</v>
      </c>
    </row>
    <row r="17" spans="1:5">
      <c r="A17" s="206"/>
      <c r="B17" s="206"/>
      <c r="C17" s="207" t="s">
        <v>170</v>
      </c>
      <c r="D17" s="208" t="s">
        <v>171</v>
      </c>
      <c r="E17" s="209">
        <v>13300</v>
      </c>
    </row>
    <row r="18" spans="1:5">
      <c r="A18" s="206"/>
      <c r="B18" s="206"/>
      <c r="C18" s="207" t="s">
        <v>172</v>
      </c>
      <c r="D18" s="208" t="s">
        <v>173</v>
      </c>
      <c r="E18" s="209">
        <v>6700</v>
      </c>
    </row>
    <row r="19" spans="1:5" ht="24">
      <c r="A19" s="206"/>
      <c r="B19" s="206"/>
      <c r="C19" s="203">
        <v>2650</v>
      </c>
      <c r="D19" s="210" t="s">
        <v>174</v>
      </c>
      <c r="E19" s="205">
        <v>135000</v>
      </c>
    </row>
    <row r="20" spans="1:5" ht="26.25">
      <c r="A20" s="206"/>
      <c r="B20" s="206"/>
      <c r="C20" s="211">
        <v>6210</v>
      </c>
      <c r="D20" s="212" t="s">
        <v>175</v>
      </c>
      <c r="E20" s="205">
        <v>615527.13</v>
      </c>
    </row>
    <row r="21" spans="1:5">
      <c r="A21" s="206"/>
      <c r="B21" s="206"/>
      <c r="C21" s="213"/>
      <c r="D21" s="213" t="s">
        <v>176</v>
      </c>
      <c r="E21" s="209">
        <v>0</v>
      </c>
    </row>
    <row r="22" spans="1:5">
      <c r="A22" s="206"/>
      <c r="B22" s="206"/>
      <c r="C22" s="214"/>
      <c r="D22" s="215" t="s">
        <v>177</v>
      </c>
      <c r="E22" s="209">
        <v>0</v>
      </c>
    </row>
    <row r="23" spans="1:5">
      <c r="A23" s="206"/>
      <c r="B23" s="206"/>
      <c r="C23" s="213"/>
      <c r="D23" s="216" t="s">
        <v>131</v>
      </c>
      <c r="E23" s="217">
        <f>SUM(E15:E22)</f>
        <v>4654527.13</v>
      </c>
    </row>
    <row r="24" spans="1:5">
      <c r="A24" s="206"/>
      <c r="B24" s="206"/>
      <c r="C24" s="213"/>
      <c r="D24" s="216" t="s">
        <v>178</v>
      </c>
      <c r="E24" s="217">
        <v>84330</v>
      </c>
    </row>
    <row r="25" spans="1:5">
      <c r="A25" s="328" t="s">
        <v>179</v>
      </c>
      <c r="B25" s="328"/>
      <c r="C25" s="213"/>
      <c r="D25" s="218" t="s">
        <v>180</v>
      </c>
      <c r="E25" s="219">
        <f>SUM(E23:E24)</f>
        <v>4738857.13</v>
      </c>
    </row>
    <row r="26" spans="1:5">
      <c r="A26" s="197" t="s">
        <v>7</v>
      </c>
      <c r="B26" s="197" t="s">
        <v>97</v>
      </c>
      <c r="C26" s="197" t="s">
        <v>9</v>
      </c>
      <c r="D26" s="197" t="s">
        <v>161</v>
      </c>
      <c r="E26" s="198" t="s">
        <v>181</v>
      </c>
    </row>
    <row r="27" spans="1:5">
      <c r="A27" s="220"/>
      <c r="B27" s="220"/>
      <c r="C27" s="221"/>
      <c r="D27" s="222" t="s">
        <v>182</v>
      </c>
      <c r="E27" s="223"/>
    </row>
    <row r="28" spans="1:5">
      <c r="A28" s="222">
        <v>900</v>
      </c>
      <c r="B28" s="221"/>
      <c r="C28" s="222"/>
      <c r="D28" s="222" t="s">
        <v>164</v>
      </c>
      <c r="E28" s="223"/>
    </row>
    <row r="29" spans="1:5">
      <c r="A29" s="222"/>
      <c r="B29" s="222">
        <v>90017</v>
      </c>
      <c r="C29" s="222"/>
      <c r="D29" s="222" t="s">
        <v>165</v>
      </c>
      <c r="E29" s="223"/>
    </row>
    <row r="30" spans="1:5">
      <c r="A30" s="202"/>
      <c r="B30" s="202"/>
      <c r="C30" s="224" t="s">
        <v>183</v>
      </c>
      <c r="D30" s="225" t="s">
        <v>184</v>
      </c>
      <c r="E30" s="226">
        <v>5310</v>
      </c>
    </row>
    <row r="31" spans="1:5">
      <c r="A31" s="206"/>
      <c r="B31" s="206"/>
      <c r="C31" s="224" t="s">
        <v>185</v>
      </c>
      <c r="D31" s="225" t="s">
        <v>186</v>
      </c>
      <c r="E31" s="226">
        <v>1451000</v>
      </c>
    </row>
    <row r="32" spans="1:5">
      <c r="A32" s="206"/>
      <c r="B32" s="206"/>
      <c r="C32" s="224" t="s">
        <v>187</v>
      </c>
      <c r="D32" s="225" t="s">
        <v>188</v>
      </c>
      <c r="E32" s="226">
        <v>118400</v>
      </c>
    </row>
    <row r="33" spans="1:5">
      <c r="A33" s="206"/>
      <c r="B33" s="206"/>
      <c r="C33" s="224" t="s">
        <v>189</v>
      </c>
      <c r="D33" s="225" t="s">
        <v>190</v>
      </c>
      <c r="E33" s="226">
        <v>264750</v>
      </c>
    </row>
    <row r="34" spans="1:5">
      <c r="A34" s="206"/>
      <c r="B34" s="206"/>
      <c r="C34" s="224" t="s">
        <v>191</v>
      </c>
      <c r="D34" s="225" t="s">
        <v>192</v>
      </c>
      <c r="E34" s="226">
        <v>35400</v>
      </c>
    </row>
    <row r="35" spans="1:5">
      <c r="A35" s="206"/>
      <c r="B35" s="206"/>
      <c r="C35" s="224" t="s">
        <v>193</v>
      </c>
      <c r="D35" s="225" t="s">
        <v>194</v>
      </c>
      <c r="E35" s="227">
        <v>7850</v>
      </c>
    </row>
    <row r="36" spans="1:5">
      <c r="A36" s="206"/>
      <c r="B36" s="206"/>
      <c r="C36" s="224" t="s">
        <v>195</v>
      </c>
      <c r="D36" s="225" t="s">
        <v>196</v>
      </c>
      <c r="E36" s="226">
        <v>13210</v>
      </c>
    </row>
    <row r="37" spans="1:5">
      <c r="A37" s="206"/>
      <c r="B37" s="206"/>
      <c r="C37" s="224" t="s">
        <v>197</v>
      </c>
      <c r="D37" s="225" t="s">
        <v>198</v>
      </c>
      <c r="E37" s="226">
        <v>630890</v>
      </c>
    </row>
    <row r="38" spans="1:5">
      <c r="A38" s="206"/>
      <c r="B38" s="206"/>
      <c r="C38" s="224" t="s">
        <v>199</v>
      </c>
      <c r="D38" s="225" t="s">
        <v>200</v>
      </c>
      <c r="E38" s="226">
        <v>288250</v>
      </c>
    </row>
    <row r="39" spans="1:5">
      <c r="A39" s="206"/>
      <c r="B39" s="206"/>
      <c r="C39" s="224" t="s">
        <v>201</v>
      </c>
      <c r="D39" s="225" t="s">
        <v>202</v>
      </c>
      <c r="E39" s="226">
        <v>49600</v>
      </c>
    </row>
    <row r="40" spans="1:5">
      <c r="A40" s="206"/>
      <c r="B40" s="206"/>
      <c r="C40" s="224" t="s">
        <v>203</v>
      </c>
      <c r="D40" s="225" t="s">
        <v>204</v>
      </c>
      <c r="E40" s="226">
        <v>2500</v>
      </c>
    </row>
    <row r="41" spans="1:5">
      <c r="A41" s="206"/>
      <c r="B41" s="206"/>
      <c r="C41" s="224" t="s">
        <v>205</v>
      </c>
      <c r="D41" s="225" t="s">
        <v>206</v>
      </c>
      <c r="E41" s="226">
        <v>444030</v>
      </c>
    </row>
    <row r="42" spans="1:5">
      <c r="A42" s="206"/>
      <c r="B42" s="206"/>
      <c r="C42" s="224" t="s">
        <v>199</v>
      </c>
      <c r="D42" s="228" t="s">
        <v>207</v>
      </c>
      <c r="E42" s="226">
        <v>8400</v>
      </c>
    </row>
    <row r="43" spans="1:5">
      <c r="A43" s="206"/>
      <c r="B43" s="206"/>
      <c r="C43" s="224" t="s">
        <v>208</v>
      </c>
      <c r="D43" s="225" t="s">
        <v>209</v>
      </c>
      <c r="E43" s="226">
        <v>12080</v>
      </c>
    </row>
    <row r="44" spans="1:5">
      <c r="A44" s="206"/>
      <c r="B44" s="206"/>
      <c r="C44" s="224" t="s">
        <v>210</v>
      </c>
      <c r="D44" s="225" t="s">
        <v>211</v>
      </c>
      <c r="E44" s="226">
        <v>6800</v>
      </c>
    </row>
    <row r="45" spans="1:5">
      <c r="A45" s="206"/>
      <c r="B45" s="206"/>
      <c r="C45" s="224" t="s">
        <v>212</v>
      </c>
      <c r="D45" s="225" t="s">
        <v>213</v>
      </c>
      <c r="E45" s="226">
        <v>59800</v>
      </c>
    </row>
    <row r="46" spans="1:5">
      <c r="A46" s="206"/>
      <c r="B46" s="206"/>
      <c r="C46" s="224" t="s">
        <v>214</v>
      </c>
      <c r="D46" s="225" t="s">
        <v>215</v>
      </c>
      <c r="E46" s="226">
        <v>37700</v>
      </c>
    </row>
    <row r="47" spans="1:5">
      <c r="A47" s="206"/>
      <c r="B47" s="206"/>
      <c r="C47" s="224" t="s">
        <v>216</v>
      </c>
      <c r="D47" s="225" t="s">
        <v>217</v>
      </c>
      <c r="E47" s="226">
        <v>379180</v>
      </c>
    </row>
    <row r="48" spans="1:5">
      <c r="A48" s="206"/>
      <c r="B48" s="206"/>
      <c r="C48" s="224" t="s">
        <v>218</v>
      </c>
      <c r="D48" s="225" t="s">
        <v>219</v>
      </c>
      <c r="E48" s="226">
        <v>3480</v>
      </c>
    </row>
    <row r="49" spans="1:5">
      <c r="A49" s="206"/>
      <c r="B49" s="206"/>
      <c r="C49" s="224" t="s">
        <v>220</v>
      </c>
      <c r="D49" s="225" t="s">
        <v>221</v>
      </c>
      <c r="E49" s="226">
        <v>1260</v>
      </c>
    </row>
    <row r="50" spans="1:5">
      <c r="A50" s="206"/>
      <c r="B50" s="206"/>
      <c r="C50" s="224" t="s">
        <v>222</v>
      </c>
      <c r="D50" s="229" t="s">
        <v>223</v>
      </c>
      <c r="E50" s="226">
        <v>70930</v>
      </c>
    </row>
    <row r="51" spans="1:5">
      <c r="A51" s="206"/>
      <c r="B51" s="206"/>
      <c r="C51" s="224" t="s">
        <v>224</v>
      </c>
      <c r="D51" s="225" t="s">
        <v>225</v>
      </c>
      <c r="E51" s="226">
        <v>0</v>
      </c>
    </row>
    <row r="52" spans="1:5">
      <c r="A52" s="206"/>
      <c r="B52" s="206"/>
      <c r="C52" s="224" t="s">
        <v>226</v>
      </c>
      <c r="D52" s="225" t="s">
        <v>227</v>
      </c>
      <c r="E52" s="226">
        <v>850</v>
      </c>
    </row>
    <row r="53" spans="1:5" ht="26.25">
      <c r="A53" s="206"/>
      <c r="B53" s="206"/>
      <c r="C53" s="224" t="s">
        <v>228</v>
      </c>
      <c r="D53" s="230" t="s">
        <v>229</v>
      </c>
      <c r="E53" s="226">
        <v>10000</v>
      </c>
    </row>
    <row r="54" spans="1:5">
      <c r="A54" s="206"/>
      <c r="B54" s="206"/>
      <c r="C54" s="224" t="s">
        <v>230</v>
      </c>
      <c r="D54" s="225" t="s">
        <v>231</v>
      </c>
      <c r="E54" s="227">
        <v>6700</v>
      </c>
    </row>
    <row r="55" spans="1:5">
      <c r="A55" s="206"/>
      <c r="B55" s="206"/>
      <c r="C55" s="224" t="s">
        <v>232</v>
      </c>
      <c r="D55" s="231" t="s">
        <v>233</v>
      </c>
      <c r="E55" s="226">
        <v>4960</v>
      </c>
    </row>
    <row r="56" spans="1:5">
      <c r="A56" s="328" t="s">
        <v>0</v>
      </c>
      <c r="B56" s="328"/>
      <c r="C56" s="232">
        <v>6070</v>
      </c>
      <c r="D56" s="208" t="s">
        <v>234</v>
      </c>
      <c r="E56" s="226">
        <v>715527.13</v>
      </c>
    </row>
    <row r="57" spans="1:5">
      <c r="A57" s="233"/>
      <c r="B57" s="233"/>
      <c r="C57" s="232">
        <v>6080</v>
      </c>
      <c r="D57" s="208" t="s">
        <v>235</v>
      </c>
      <c r="E57" s="226">
        <v>0</v>
      </c>
    </row>
    <row r="58" spans="1:5">
      <c r="A58" s="206"/>
      <c r="B58" s="206"/>
      <c r="C58" s="201"/>
      <c r="D58" s="208" t="s">
        <v>236</v>
      </c>
      <c r="E58" s="226"/>
    </row>
    <row r="59" spans="1:5">
      <c r="A59" s="206"/>
      <c r="B59" s="206"/>
      <c r="C59" s="201"/>
      <c r="D59" s="208" t="s">
        <v>237</v>
      </c>
      <c r="E59" s="226">
        <v>0</v>
      </c>
    </row>
    <row r="60" spans="1:5">
      <c r="A60" s="206"/>
      <c r="B60" s="206"/>
      <c r="C60" s="201"/>
      <c r="D60" s="234" t="s">
        <v>238</v>
      </c>
      <c r="E60" s="235">
        <f>SUM(E30:E59)</f>
        <v>4628857.13</v>
      </c>
    </row>
    <row r="61" spans="1:5">
      <c r="A61" s="206"/>
      <c r="B61" s="206"/>
      <c r="C61" s="201"/>
      <c r="D61" s="234" t="s">
        <v>239</v>
      </c>
      <c r="E61" s="236">
        <v>0</v>
      </c>
    </row>
    <row r="62" spans="1:5">
      <c r="A62" s="206"/>
      <c r="B62" s="206"/>
      <c r="C62" s="201"/>
      <c r="D62" s="237" t="s">
        <v>240</v>
      </c>
      <c r="E62" s="236">
        <v>0</v>
      </c>
    </row>
    <row r="63" spans="1:5" ht="24.75">
      <c r="A63" s="206"/>
      <c r="B63" s="206"/>
      <c r="C63" s="201"/>
      <c r="D63" s="237" t="s">
        <v>241</v>
      </c>
      <c r="E63" s="236"/>
    </row>
    <row r="64" spans="1:5">
      <c r="A64" s="328" t="s">
        <v>0</v>
      </c>
      <c r="B64" s="328"/>
      <c r="C64" s="201"/>
      <c r="D64" s="234" t="s">
        <v>242</v>
      </c>
      <c r="E64" s="236">
        <v>110000</v>
      </c>
    </row>
    <row r="65" spans="1:5">
      <c r="A65" s="206"/>
      <c r="B65" s="206"/>
      <c r="C65" s="201"/>
      <c r="D65" s="238" t="s">
        <v>243</v>
      </c>
      <c r="E65" s="239">
        <f>SUM(E60:E64)</f>
        <v>4738857.13</v>
      </c>
    </row>
    <row r="66" spans="1:5">
      <c r="A66" s="189"/>
      <c r="B66" s="189"/>
      <c r="C66" s="189"/>
      <c r="D66" s="189"/>
      <c r="E66" s="189"/>
    </row>
  </sheetData>
  <mergeCells count="5">
    <mergeCell ref="A8:D8"/>
    <mergeCell ref="A9:D9"/>
    <mergeCell ref="A25:B25"/>
    <mergeCell ref="A56:B56"/>
    <mergeCell ref="A64:B64"/>
  </mergeCells>
  <pageMargins left="0.7" right="0.7" top="0.75" bottom="0.75" header="0.3" footer="0.3"/>
  <pageSetup paperSize="9" scale="73" orientation="portrait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8"/>
  <sheetViews>
    <sheetView workbookViewId="0">
      <selection activeCell="B2" sqref="B2:B5"/>
    </sheetView>
  </sheetViews>
  <sheetFormatPr defaultRowHeight="14.25"/>
  <cols>
    <col min="1" max="1" width="25.7109375" style="329" customWidth="1"/>
    <col min="2" max="2" width="41.85546875" style="329" customWidth="1"/>
    <col min="3" max="3" width="16.7109375" style="329" customWidth="1"/>
    <col min="4" max="4" width="8.5703125" style="329" customWidth="1"/>
    <col min="5" max="5" width="7.28515625" style="329" customWidth="1"/>
    <col min="6" max="6" width="8.42578125" style="329" customWidth="1"/>
    <col min="7" max="16384" width="9.140625" style="329"/>
  </cols>
  <sheetData>
    <row r="1" spans="1:6">
      <c r="B1" s="330" t="s">
        <v>248</v>
      </c>
      <c r="C1" s="331"/>
      <c r="D1" s="1" t="s">
        <v>0</v>
      </c>
    </row>
    <row r="2" spans="1:6">
      <c r="B2" s="7" t="s">
        <v>244</v>
      </c>
      <c r="C2" s="331"/>
    </row>
    <row r="3" spans="1:6">
      <c r="B3" s="7" t="s">
        <v>2</v>
      </c>
      <c r="C3" s="331"/>
    </row>
    <row r="4" spans="1:6">
      <c r="B4" s="7" t="s">
        <v>245</v>
      </c>
      <c r="C4" s="331"/>
    </row>
    <row r="5" spans="1:6" ht="10.5" customHeight="1">
      <c r="B5" s="7" t="s">
        <v>3</v>
      </c>
      <c r="C5" s="331"/>
    </row>
    <row r="6" spans="1:6" ht="36.75" customHeight="1">
      <c r="A6" s="332" t="s">
        <v>249</v>
      </c>
      <c r="B6" s="332"/>
      <c r="C6" s="332"/>
      <c r="D6" s="332"/>
      <c r="E6" s="329" t="s">
        <v>5</v>
      </c>
    </row>
    <row r="7" spans="1:6" ht="6.75" customHeight="1">
      <c r="A7" s="333"/>
      <c r="B7" s="333"/>
      <c r="C7" s="333"/>
      <c r="D7" s="333"/>
    </row>
    <row r="8" spans="1:6" ht="28.5">
      <c r="A8" s="334" t="s">
        <v>250</v>
      </c>
      <c r="B8" s="334" t="s">
        <v>251</v>
      </c>
      <c r="C8" s="334" t="s">
        <v>252</v>
      </c>
      <c r="D8" s="334" t="s">
        <v>7</v>
      </c>
      <c r="E8" s="334" t="s">
        <v>97</v>
      </c>
      <c r="F8" s="334" t="s">
        <v>9</v>
      </c>
    </row>
    <row r="9" spans="1:6">
      <c r="A9" s="335" t="s">
        <v>253</v>
      </c>
      <c r="B9" s="336" t="s">
        <v>254</v>
      </c>
      <c r="C9" s="337">
        <v>17500</v>
      </c>
      <c r="D9" s="338">
        <v>921</v>
      </c>
      <c r="E9" s="338">
        <v>92109</v>
      </c>
      <c r="F9" s="339">
        <v>6050</v>
      </c>
    </row>
    <row r="10" spans="1:6">
      <c r="A10" s="340"/>
      <c r="B10" s="341" t="s">
        <v>255</v>
      </c>
      <c r="C10" s="342">
        <v>2000</v>
      </c>
      <c r="D10" s="343">
        <v>921</v>
      </c>
      <c r="E10" s="343">
        <v>92109</v>
      </c>
      <c r="F10" s="343">
        <v>2480</v>
      </c>
    </row>
    <row r="11" spans="1:6">
      <c r="A11" s="340"/>
      <c r="B11" s="344" t="s">
        <v>256</v>
      </c>
      <c r="C11" s="345">
        <v>555.42999999999995</v>
      </c>
      <c r="D11" s="346"/>
      <c r="E11" s="346"/>
      <c r="F11" s="346"/>
    </row>
    <row r="12" spans="1:6">
      <c r="A12" s="347"/>
      <c r="B12" s="348" t="s">
        <v>257</v>
      </c>
      <c r="C12" s="345">
        <v>1000</v>
      </c>
      <c r="D12" s="349"/>
      <c r="E12" s="349"/>
      <c r="F12" s="349"/>
    </row>
    <row r="13" spans="1:6" ht="25.5">
      <c r="A13" s="335" t="s">
        <v>258</v>
      </c>
      <c r="B13" s="336" t="s">
        <v>259</v>
      </c>
      <c r="C13" s="337">
        <v>11600</v>
      </c>
      <c r="D13" s="350">
        <v>600</v>
      </c>
      <c r="E13" s="350">
        <v>60016</v>
      </c>
      <c r="F13" s="350">
        <v>4270</v>
      </c>
    </row>
    <row r="14" spans="1:6">
      <c r="A14" s="340"/>
      <c r="B14" s="344" t="s">
        <v>260</v>
      </c>
      <c r="C14" s="351">
        <v>1400</v>
      </c>
      <c r="D14" s="343">
        <v>921</v>
      </c>
      <c r="E14" s="343">
        <v>92109</v>
      </c>
      <c r="F14" s="343">
        <v>2480</v>
      </c>
    </row>
    <row r="15" spans="1:6">
      <c r="A15" s="340"/>
      <c r="B15" s="344" t="s">
        <v>261</v>
      </c>
      <c r="C15" s="351">
        <v>1000</v>
      </c>
      <c r="D15" s="346"/>
      <c r="E15" s="346"/>
      <c r="F15" s="346"/>
    </row>
    <row r="16" spans="1:6">
      <c r="A16" s="340"/>
      <c r="B16" s="344" t="s">
        <v>262</v>
      </c>
      <c r="C16" s="351">
        <v>1000</v>
      </c>
      <c r="D16" s="346"/>
      <c r="E16" s="346"/>
      <c r="F16" s="346"/>
    </row>
    <row r="17" spans="1:6">
      <c r="A17" s="347"/>
      <c r="B17" s="352" t="s">
        <v>263</v>
      </c>
      <c r="C17" s="353">
        <v>665.49</v>
      </c>
      <c r="D17" s="349"/>
      <c r="E17" s="349"/>
      <c r="F17" s="349"/>
    </row>
    <row r="18" spans="1:6">
      <c r="A18" s="335" t="s">
        <v>264</v>
      </c>
      <c r="B18" s="354" t="s">
        <v>265</v>
      </c>
      <c r="C18" s="342">
        <v>5000</v>
      </c>
      <c r="D18" s="355">
        <v>801</v>
      </c>
      <c r="E18" s="355">
        <v>80101</v>
      </c>
      <c r="F18" s="356" t="s">
        <v>266</v>
      </c>
    </row>
    <row r="19" spans="1:6">
      <c r="A19" s="340"/>
      <c r="B19" s="354" t="s">
        <v>267</v>
      </c>
      <c r="C19" s="351">
        <v>3000</v>
      </c>
      <c r="D19" s="357"/>
      <c r="E19" s="357"/>
      <c r="F19" s="358"/>
    </row>
    <row r="20" spans="1:6" ht="25.5">
      <c r="A20" s="340"/>
      <c r="B20" s="359" t="s">
        <v>268</v>
      </c>
      <c r="C20" s="360">
        <v>520.1</v>
      </c>
      <c r="D20" s="357"/>
      <c r="E20" s="357"/>
      <c r="F20" s="358"/>
    </row>
    <row r="21" spans="1:6">
      <c r="A21" s="340"/>
      <c r="B21" s="359" t="s">
        <v>269</v>
      </c>
      <c r="C21" s="361">
        <v>1000</v>
      </c>
      <c r="D21" s="362"/>
      <c r="E21" s="362"/>
      <c r="F21" s="363"/>
    </row>
    <row r="22" spans="1:6">
      <c r="A22" s="340"/>
      <c r="B22" s="359" t="s">
        <v>270</v>
      </c>
      <c r="C22" s="361">
        <v>3000</v>
      </c>
      <c r="D22" s="364">
        <v>921</v>
      </c>
      <c r="E22" s="364">
        <v>92109</v>
      </c>
      <c r="F22" s="364">
        <v>2480</v>
      </c>
    </row>
    <row r="23" spans="1:6" ht="51">
      <c r="A23" s="340"/>
      <c r="B23" s="359" t="s">
        <v>271</v>
      </c>
      <c r="C23" s="361">
        <v>1500</v>
      </c>
      <c r="D23" s="362"/>
      <c r="E23" s="362"/>
      <c r="F23" s="362"/>
    </row>
    <row r="24" spans="1:6" ht="21.75" customHeight="1">
      <c r="A24" s="340"/>
      <c r="B24" s="359" t="s">
        <v>272</v>
      </c>
      <c r="C24" s="361">
        <v>1000</v>
      </c>
      <c r="D24" s="338">
        <v>754</v>
      </c>
      <c r="E24" s="338">
        <v>75412</v>
      </c>
      <c r="F24" s="339" t="s">
        <v>273</v>
      </c>
    </row>
    <row r="25" spans="1:6">
      <c r="A25" s="340"/>
      <c r="B25" s="359" t="s">
        <v>274</v>
      </c>
      <c r="C25" s="361">
        <v>500</v>
      </c>
      <c r="D25" s="338">
        <v>600</v>
      </c>
      <c r="E25" s="338">
        <v>60016</v>
      </c>
      <c r="F25" s="339" t="s">
        <v>275</v>
      </c>
    </row>
    <row r="26" spans="1:6" ht="25.5">
      <c r="A26" s="347"/>
      <c r="B26" s="359" t="s">
        <v>276</v>
      </c>
      <c r="C26" s="361">
        <v>16000</v>
      </c>
      <c r="D26" s="338">
        <v>900</v>
      </c>
      <c r="E26" s="338">
        <v>90015</v>
      </c>
      <c r="F26" s="338">
        <v>6050</v>
      </c>
    </row>
    <row r="27" spans="1:6" ht="38.25">
      <c r="A27" s="335" t="s">
        <v>277</v>
      </c>
      <c r="B27" s="365" t="s">
        <v>278</v>
      </c>
      <c r="C27" s="366">
        <v>2500</v>
      </c>
      <c r="D27" s="367">
        <v>921</v>
      </c>
      <c r="E27" s="367">
        <v>92109</v>
      </c>
      <c r="F27" s="367">
        <v>2480</v>
      </c>
    </row>
    <row r="28" spans="1:6" ht="38.25">
      <c r="A28" s="340"/>
      <c r="B28" s="344" t="s">
        <v>279</v>
      </c>
      <c r="C28" s="351">
        <v>6000</v>
      </c>
      <c r="D28" s="368">
        <v>600</v>
      </c>
      <c r="E28" s="368">
        <v>60016</v>
      </c>
      <c r="F28" s="368">
        <v>4270</v>
      </c>
    </row>
    <row r="29" spans="1:6" ht="38.25">
      <c r="A29" s="340"/>
      <c r="B29" s="369" t="s">
        <v>280</v>
      </c>
      <c r="C29" s="342">
        <v>3400</v>
      </c>
      <c r="D29" s="370">
        <v>900</v>
      </c>
      <c r="E29" s="370">
        <v>90015</v>
      </c>
      <c r="F29" s="370" t="s">
        <v>281</v>
      </c>
    </row>
    <row r="30" spans="1:6" ht="25.5">
      <c r="A30" s="340"/>
      <c r="B30" s="351" t="s">
        <v>282</v>
      </c>
      <c r="C30" s="342">
        <v>500</v>
      </c>
      <c r="D30" s="338">
        <v>801</v>
      </c>
      <c r="E30" s="338">
        <v>80101</v>
      </c>
      <c r="F30" s="339" t="s">
        <v>283</v>
      </c>
    </row>
    <row r="31" spans="1:6" ht="38.25">
      <c r="A31" s="347"/>
      <c r="B31" s="342" t="s">
        <v>284</v>
      </c>
      <c r="C31" s="342">
        <v>649.32000000000005</v>
      </c>
      <c r="D31" s="338">
        <v>754</v>
      </c>
      <c r="E31" s="338">
        <v>75412</v>
      </c>
      <c r="F31" s="338">
        <v>4210</v>
      </c>
    </row>
    <row r="32" spans="1:6" ht="25.5">
      <c r="A32" s="335" t="s">
        <v>285</v>
      </c>
      <c r="B32" s="336" t="s">
        <v>286</v>
      </c>
      <c r="C32" s="371">
        <v>9000</v>
      </c>
      <c r="D32" s="372">
        <v>600</v>
      </c>
      <c r="E32" s="372">
        <v>60016</v>
      </c>
      <c r="F32" s="372">
        <v>4270</v>
      </c>
    </row>
    <row r="33" spans="1:6" ht="27.75" customHeight="1">
      <c r="A33" s="340"/>
      <c r="B33" s="341" t="s">
        <v>287</v>
      </c>
      <c r="C33" s="373">
        <v>8000</v>
      </c>
      <c r="D33" s="338">
        <v>900</v>
      </c>
      <c r="E33" s="338">
        <v>90015</v>
      </c>
      <c r="F33" s="338">
        <v>6050</v>
      </c>
    </row>
    <row r="34" spans="1:6" ht="25.5">
      <c r="A34" s="340"/>
      <c r="B34" s="374" t="s">
        <v>288</v>
      </c>
      <c r="C34" s="375">
        <v>3500</v>
      </c>
      <c r="D34" s="364">
        <v>921</v>
      </c>
      <c r="E34" s="364">
        <v>92109</v>
      </c>
      <c r="F34" s="364">
        <v>2480</v>
      </c>
    </row>
    <row r="35" spans="1:6" ht="19.5" customHeight="1">
      <c r="A35" s="340"/>
      <c r="B35" s="374" t="s">
        <v>289</v>
      </c>
      <c r="C35" s="375">
        <v>2000</v>
      </c>
      <c r="D35" s="357"/>
      <c r="E35" s="357"/>
      <c r="F35" s="357"/>
    </row>
    <row r="36" spans="1:6" ht="22.5" customHeight="1">
      <c r="A36" s="340"/>
      <c r="B36" s="374" t="s">
        <v>290</v>
      </c>
      <c r="C36" s="375">
        <v>3000</v>
      </c>
      <c r="D36" s="357"/>
      <c r="E36" s="357"/>
      <c r="F36" s="357"/>
    </row>
    <row r="37" spans="1:6" ht="25.5">
      <c r="A37" s="340"/>
      <c r="B37" s="374" t="s">
        <v>291</v>
      </c>
      <c r="C37" s="375">
        <v>1000</v>
      </c>
      <c r="D37" s="338">
        <v>750</v>
      </c>
      <c r="E37" s="338">
        <v>75075</v>
      </c>
      <c r="F37" s="338">
        <v>4300</v>
      </c>
    </row>
    <row r="38" spans="1:6" ht="20.25" customHeight="1">
      <c r="A38" s="347"/>
      <c r="B38" s="344" t="s">
        <v>292</v>
      </c>
      <c r="C38" s="375">
        <v>2530.0100000000002</v>
      </c>
      <c r="D38" s="338">
        <v>600</v>
      </c>
      <c r="E38" s="338">
        <v>60016</v>
      </c>
      <c r="F38" s="338">
        <v>4270</v>
      </c>
    </row>
    <row r="39" spans="1:6" ht="30.75" customHeight="1">
      <c r="A39" s="335" t="s">
        <v>293</v>
      </c>
      <c r="B39" s="376" t="s">
        <v>294</v>
      </c>
      <c r="C39" s="371">
        <v>14000</v>
      </c>
      <c r="D39" s="377">
        <v>600</v>
      </c>
      <c r="E39" s="377">
        <v>60013</v>
      </c>
      <c r="F39" s="377">
        <v>6300</v>
      </c>
    </row>
    <row r="40" spans="1:6" ht="30" customHeight="1">
      <c r="A40" s="340"/>
      <c r="B40" s="354" t="s">
        <v>295</v>
      </c>
      <c r="C40" s="375">
        <v>1400</v>
      </c>
      <c r="D40" s="338">
        <v>921</v>
      </c>
      <c r="E40" s="338">
        <v>92109</v>
      </c>
      <c r="F40" s="339">
        <v>2480</v>
      </c>
    </row>
    <row r="41" spans="1:6" ht="31.5" customHeight="1">
      <c r="A41" s="347"/>
      <c r="B41" s="378" t="s">
        <v>296</v>
      </c>
      <c r="C41" s="379">
        <v>1494.77</v>
      </c>
      <c r="D41" s="380">
        <v>801</v>
      </c>
      <c r="E41" s="380">
        <v>80101</v>
      </c>
      <c r="F41" s="380">
        <v>4240</v>
      </c>
    </row>
    <row r="42" spans="1:6" ht="34.5" customHeight="1">
      <c r="A42" s="335" t="s">
        <v>297</v>
      </c>
      <c r="B42" s="381" t="s">
        <v>298</v>
      </c>
      <c r="C42" s="382">
        <v>9000</v>
      </c>
      <c r="D42" s="383">
        <v>926</v>
      </c>
      <c r="E42" s="383">
        <v>92601</v>
      </c>
      <c r="F42" s="383">
        <v>6050</v>
      </c>
    </row>
    <row r="43" spans="1:6" ht="20.25" customHeight="1">
      <c r="A43" s="347"/>
      <c r="B43" s="384" t="s">
        <v>299</v>
      </c>
      <c r="C43" s="379">
        <v>613.63</v>
      </c>
      <c r="D43" s="380">
        <v>921</v>
      </c>
      <c r="E43" s="380">
        <v>92109</v>
      </c>
      <c r="F43" s="380">
        <v>2480</v>
      </c>
    </row>
    <row r="44" spans="1:6">
      <c r="A44" s="335" t="s">
        <v>300</v>
      </c>
      <c r="B44" s="385" t="s">
        <v>301</v>
      </c>
      <c r="C44" s="371">
        <v>1500</v>
      </c>
      <c r="D44" s="355">
        <v>921</v>
      </c>
      <c r="E44" s="355">
        <v>92109</v>
      </c>
      <c r="F44" s="355">
        <v>2480</v>
      </c>
    </row>
    <row r="45" spans="1:6">
      <c r="A45" s="340"/>
      <c r="B45" s="386" t="s">
        <v>302</v>
      </c>
      <c r="C45" s="373">
        <v>2500</v>
      </c>
      <c r="D45" s="357"/>
      <c r="E45" s="357"/>
      <c r="F45" s="357"/>
    </row>
    <row r="46" spans="1:6">
      <c r="A46" s="340"/>
      <c r="B46" s="386" t="s">
        <v>303</v>
      </c>
      <c r="C46" s="373">
        <v>2020.1</v>
      </c>
      <c r="D46" s="357"/>
      <c r="E46" s="357"/>
      <c r="F46" s="357"/>
    </row>
    <row r="47" spans="1:6" ht="14.25" customHeight="1">
      <c r="A47" s="340"/>
      <c r="B47" s="387" t="s">
        <v>304</v>
      </c>
      <c r="C47" s="373">
        <v>6000</v>
      </c>
      <c r="D47" s="388">
        <v>921</v>
      </c>
      <c r="E47" s="389">
        <v>92109</v>
      </c>
      <c r="F47" s="389">
        <v>6220</v>
      </c>
    </row>
    <row r="48" spans="1:6">
      <c r="A48" s="340"/>
      <c r="B48" s="387" t="s">
        <v>305</v>
      </c>
      <c r="C48" s="373">
        <v>2500</v>
      </c>
      <c r="D48" s="388">
        <v>900</v>
      </c>
      <c r="E48" s="389">
        <v>90015</v>
      </c>
      <c r="F48" s="389" t="s">
        <v>306</v>
      </c>
    </row>
    <row r="49" spans="1:6">
      <c r="A49" s="340"/>
      <c r="B49" s="387" t="s">
        <v>307</v>
      </c>
      <c r="C49" s="375">
        <v>5000</v>
      </c>
      <c r="D49" s="338">
        <v>900</v>
      </c>
      <c r="E49" s="339">
        <v>90015</v>
      </c>
      <c r="F49" s="389" t="s">
        <v>306</v>
      </c>
    </row>
    <row r="50" spans="1:6" ht="38.25">
      <c r="A50" s="347"/>
      <c r="B50" s="390" t="s">
        <v>308</v>
      </c>
      <c r="C50" s="379">
        <v>12000</v>
      </c>
      <c r="D50" s="380">
        <v>600</v>
      </c>
      <c r="E50" s="391">
        <v>60016</v>
      </c>
      <c r="F50" s="391">
        <v>6050</v>
      </c>
    </row>
    <row r="51" spans="1:6" ht="16.5" customHeight="1">
      <c r="A51" s="335" t="s">
        <v>309</v>
      </c>
      <c r="B51" s="392" t="s">
        <v>310</v>
      </c>
      <c r="C51" s="393">
        <v>14000</v>
      </c>
      <c r="D51" s="350">
        <v>600</v>
      </c>
      <c r="E51" s="350">
        <v>60016</v>
      </c>
      <c r="F51" s="350">
        <v>6050</v>
      </c>
    </row>
    <row r="52" spans="1:6" ht="25.5">
      <c r="A52" s="340"/>
      <c r="B52" s="394" t="s">
        <v>311</v>
      </c>
      <c r="C52" s="395">
        <v>3000</v>
      </c>
      <c r="D52" s="368">
        <v>900</v>
      </c>
      <c r="E52" s="368">
        <v>90015</v>
      </c>
      <c r="F52" s="368" t="s">
        <v>306</v>
      </c>
    </row>
    <row r="53" spans="1:6">
      <c r="A53" s="340"/>
      <c r="B53" s="387" t="s">
        <v>312</v>
      </c>
      <c r="C53" s="395">
        <v>500</v>
      </c>
      <c r="D53" s="368">
        <v>900</v>
      </c>
      <c r="E53" s="368">
        <v>90019</v>
      </c>
      <c r="F53" s="368" t="s">
        <v>275</v>
      </c>
    </row>
    <row r="54" spans="1:6" ht="25.5">
      <c r="A54" s="340"/>
      <c r="B54" s="394" t="s">
        <v>313</v>
      </c>
      <c r="C54" s="395">
        <v>500</v>
      </c>
      <c r="D54" s="368">
        <v>801</v>
      </c>
      <c r="E54" s="368">
        <v>80101</v>
      </c>
      <c r="F54" s="368" t="s">
        <v>275</v>
      </c>
    </row>
    <row r="55" spans="1:6">
      <c r="A55" s="340"/>
      <c r="B55" s="396" t="s">
        <v>314</v>
      </c>
      <c r="C55" s="397">
        <v>2861.83</v>
      </c>
      <c r="D55" s="343">
        <v>921</v>
      </c>
      <c r="E55" s="343">
        <v>92109</v>
      </c>
      <c r="F55" s="343">
        <v>2480</v>
      </c>
    </row>
    <row r="56" spans="1:6">
      <c r="A56" s="347"/>
      <c r="B56" s="352" t="s">
        <v>315</v>
      </c>
      <c r="C56" s="353">
        <v>2400</v>
      </c>
      <c r="D56" s="349"/>
      <c r="E56" s="349"/>
      <c r="F56" s="349"/>
    </row>
    <row r="57" spans="1:6" ht="25.5">
      <c r="A57" s="335" t="s">
        <v>316</v>
      </c>
      <c r="B57" s="376" t="s">
        <v>317</v>
      </c>
      <c r="C57" s="371">
        <v>10000</v>
      </c>
      <c r="D57" s="338">
        <v>600</v>
      </c>
      <c r="E57" s="338">
        <v>60016</v>
      </c>
      <c r="F57" s="338">
        <v>6050</v>
      </c>
    </row>
    <row r="58" spans="1:6" ht="25.5">
      <c r="A58" s="340"/>
      <c r="B58" s="354" t="s">
        <v>318</v>
      </c>
      <c r="C58" s="373">
        <v>1500</v>
      </c>
      <c r="D58" s="338">
        <v>801</v>
      </c>
      <c r="E58" s="338">
        <v>80101</v>
      </c>
      <c r="F58" s="339">
        <v>4300</v>
      </c>
    </row>
    <row r="59" spans="1:6">
      <c r="A59" s="347"/>
      <c r="B59" s="359" t="s">
        <v>261</v>
      </c>
      <c r="C59" s="375">
        <v>1580.84</v>
      </c>
      <c r="D59" s="368">
        <v>921</v>
      </c>
      <c r="E59" s="368">
        <v>92109</v>
      </c>
      <c r="F59" s="368">
        <v>2480</v>
      </c>
    </row>
    <row r="60" spans="1:6">
      <c r="A60" s="335" t="s">
        <v>319</v>
      </c>
      <c r="B60" s="376" t="s">
        <v>320</v>
      </c>
      <c r="C60" s="371">
        <v>10000</v>
      </c>
      <c r="D60" s="355">
        <v>921</v>
      </c>
      <c r="E60" s="355">
        <v>92109</v>
      </c>
      <c r="F60" s="355">
        <v>2480</v>
      </c>
    </row>
    <row r="61" spans="1:6" ht="25.5">
      <c r="A61" s="340"/>
      <c r="B61" s="348" t="s">
        <v>321</v>
      </c>
      <c r="C61" s="375">
        <v>4000</v>
      </c>
      <c r="D61" s="357"/>
      <c r="E61" s="357"/>
      <c r="F61" s="357"/>
    </row>
    <row r="62" spans="1:6" ht="25.5">
      <c r="A62" s="340"/>
      <c r="B62" s="348" t="s">
        <v>322</v>
      </c>
      <c r="C62" s="398">
        <v>5000</v>
      </c>
      <c r="D62" s="362"/>
      <c r="E62" s="362"/>
      <c r="F62" s="362"/>
    </row>
    <row r="63" spans="1:6" ht="25.5">
      <c r="A63" s="340"/>
      <c r="B63" s="348" t="s">
        <v>323</v>
      </c>
      <c r="C63" s="398">
        <v>8320.1</v>
      </c>
      <c r="D63" s="388">
        <v>900</v>
      </c>
      <c r="E63" s="388">
        <v>90015</v>
      </c>
      <c r="F63" s="389" t="s">
        <v>324</v>
      </c>
    </row>
    <row r="64" spans="1:6" ht="25.5">
      <c r="A64" s="340"/>
      <c r="B64" s="359" t="s">
        <v>325</v>
      </c>
      <c r="C64" s="398">
        <v>3000</v>
      </c>
      <c r="D64" s="399">
        <v>754</v>
      </c>
      <c r="E64" s="399">
        <v>75412</v>
      </c>
      <c r="F64" s="400">
        <v>4210</v>
      </c>
    </row>
    <row r="65" spans="1:6">
      <c r="A65" s="347"/>
      <c r="B65" s="401" t="s">
        <v>326</v>
      </c>
      <c r="C65" s="379">
        <v>1200</v>
      </c>
      <c r="D65" s="338">
        <v>900</v>
      </c>
      <c r="E65" s="338">
        <v>90095</v>
      </c>
      <c r="F65" s="338" t="s">
        <v>275</v>
      </c>
    </row>
    <row r="66" spans="1:6">
      <c r="A66" s="335" t="s">
        <v>327</v>
      </c>
      <c r="B66" s="402" t="s">
        <v>328</v>
      </c>
      <c r="C66" s="371">
        <v>12000</v>
      </c>
      <c r="D66" s="372">
        <v>801</v>
      </c>
      <c r="E66" s="372">
        <v>80101</v>
      </c>
      <c r="F66" s="372">
        <v>4270</v>
      </c>
    </row>
    <row r="67" spans="1:6">
      <c r="A67" s="340"/>
      <c r="B67" s="403" t="s">
        <v>329</v>
      </c>
      <c r="C67" s="373">
        <v>6000</v>
      </c>
      <c r="D67" s="338">
        <v>900</v>
      </c>
      <c r="E67" s="338">
        <v>90015</v>
      </c>
      <c r="F67" s="338" t="s">
        <v>281</v>
      </c>
    </row>
    <row r="68" spans="1:6">
      <c r="A68" s="340"/>
      <c r="B68" s="387" t="s">
        <v>330</v>
      </c>
      <c r="C68" s="373">
        <v>2000</v>
      </c>
      <c r="D68" s="364">
        <v>921</v>
      </c>
      <c r="E68" s="364">
        <v>92109</v>
      </c>
      <c r="F68" s="364">
        <v>2480</v>
      </c>
    </row>
    <row r="69" spans="1:6">
      <c r="A69" s="340"/>
      <c r="B69" s="403" t="s">
        <v>331</v>
      </c>
      <c r="C69" s="373">
        <v>2400</v>
      </c>
      <c r="D69" s="357"/>
      <c r="E69" s="357"/>
      <c r="F69" s="357"/>
    </row>
    <row r="70" spans="1:6">
      <c r="A70" s="347"/>
      <c r="B70" s="404" t="s">
        <v>332</v>
      </c>
      <c r="C70" s="379">
        <v>2028.08</v>
      </c>
      <c r="D70" s="405"/>
      <c r="E70" s="405"/>
      <c r="F70" s="405"/>
    </row>
    <row r="71" spans="1:6" ht="38.25">
      <c r="A71" s="335" t="s">
        <v>333</v>
      </c>
      <c r="B71" s="385" t="s">
        <v>334</v>
      </c>
      <c r="C71" s="371">
        <v>4000</v>
      </c>
      <c r="D71" s="377">
        <v>900</v>
      </c>
      <c r="E71" s="377">
        <v>90015</v>
      </c>
      <c r="F71" s="377" t="s">
        <v>306</v>
      </c>
    </row>
    <row r="72" spans="1:6" ht="38.25">
      <c r="A72" s="340"/>
      <c r="B72" s="387" t="s">
        <v>335</v>
      </c>
      <c r="C72" s="375">
        <v>2324.36</v>
      </c>
      <c r="D72" s="377">
        <v>900</v>
      </c>
      <c r="E72" s="338">
        <v>90095</v>
      </c>
      <c r="F72" s="339" t="s">
        <v>336</v>
      </c>
    </row>
    <row r="73" spans="1:6" ht="38.25">
      <c r="A73" s="347"/>
      <c r="B73" s="401" t="s">
        <v>337</v>
      </c>
      <c r="C73" s="379">
        <v>6000</v>
      </c>
      <c r="D73" s="406">
        <v>600</v>
      </c>
      <c r="E73" s="406">
        <v>60016</v>
      </c>
      <c r="F73" s="406">
        <v>4270</v>
      </c>
    </row>
    <row r="74" spans="1:6" ht="89.25">
      <c r="A74" s="335" t="s">
        <v>338</v>
      </c>
      <c r="B74" s="336" t="s">
        <v>339</v>
      </c>
      <c r="C74" s="371">
        <v>9000</v>
      </c>
      <c r="D74" s="350">
        <v>600</v>
      </c>
      <c r="E74" s="350">
        <v>60016</v>
      </c>
      <c r="F74" s="350">
        <v>6050</v>
      </c>
    </row>
    <row r="75" spans="1:6" ht="38.25">
      <c r="A75" s="340"/>
      <c r="B75" s="344" t="s">
        <v>340</v>
      </c>
      <c r="C75" s="375">
        <v>9000</v>
      </c>
      <c r="D75" s="368">
        <v>600</v>
      </c>
      <c r="E75" s="368">
        <v>60016</v>
      </c>
      <c r="F75" s="368">
        <v>6050</v>
      </c>
    </row>
    <row r="76" spans="1:6" ht="25.5">
      <c r="A76" s="347"/>
      <c r="B76" s="401" t="s">
        <v>341</v>
      </c>
      <c r="C76" s="379">
        <v>1479.42</v>
      </c>
      <c r="D76" s="406">
        <v>921</v>
      </c>
      <c r="E76" s="406">
        <v>92109</v>
      </c>
      <c r="F76" s="406">
        <v>2480</v>
      </c>
    </row>
    <row r="77" spans="1:6" ht="25.5">
      <c r="A77" s="335" t="s">
        <v>342</v>
      </c>
      <c r="B77" s="403" t="s">
        <v>343</v>
      </c>
      <c r="C77" s="373">
        <v>17000</v>
      </c>
      <c r="D77" s="407">
        <v>921</v>
      </c>
      <c r="E77" s="407">
        <v>92109</v>
      </c>
      <c r="F77" s="407">
        <v>2480</v>
      </c>
    </row>
    <row r="78" spans="1:6" ht="25.5">
      <c r="A78" s="340"/>
      <c r="B78" s="403" t="s">
        <v>344</v>
      </c>
      <c r="C78" s="373">
        <v>1000</v>
      </c>
      <c r="D78" s="407">
        <v>801</v>
      </c>
      <c r="E78" s="407">
        <v>80101</v>
      </c>
      <c r="F78" s="407" t="s">
        <v>345</v>
      </c>
    </row>
    <row r="79" spans="1:6" ht="25.5">
      <c r="A79" s="340"/>
      <c r="B79" s="408" t="s">
        <v>346</v>
      </c>
      <c r="C79" s="375">
        <v>1500</v>
      </c>
      <c r="D79" s="409">
        <v>921</v>
      </c>
      <c r="E79" s="409">
        <v>92109</v>
      </c>
      <c r="F79" s="409">
        <v>2480</v>
      </c>
    </row>
    <row r="80" spans="1:6" ht="25.5">
      <c r="A80" s="347"/>
      <c r="B80" s="348" t="s">
        <v>347</v>
      </c>
      <c r="C80" s="398">
        <v>357.66</v>
      </c>
      <c r="D80" s="410"/>
      <c r="E80" s="410"/>
      <c r="F80" s="410"/>
    </row>
    <row r="81" spans="1:6" ht="25.5">
      <c r="A81" s="335" t="s">
        <v>348</v>
      </c>
      <c r="B81" s="336" t="s">
        <v>349</v>
      </c>
      <c r="C81" s="371">
        <v>786.27</v>
      </c>
      <c r="D81" s="377">
        <v>600</v>
      </c>
      <c r="E81" s="377">
        <v>60016</v>
      </c>
      <c r="F81" s="411">
        <v>4270</v>
      </c>
    </row>
    <row r="82" spans="1:6" ht="25.5">
      <c r="A82" s="340"/>
      <c r="B82" s="341" t="s">
        <v>382</v>
      </c>
      <c r="C82" s="373">
        <v>260</v>
      </c>
      <c r="D82" s="407">
        <v>900</v>
      </c>
      <c r="E82" s="407">
        <v>90095</v>
      </c>
      <c r="F82" s="400" t="s">
        <v>275</v>
      </c>
    </row>
    <row r="83" spans="1:6" ht="38.25">
      <c r="A83" s="340"/>
      <c r="B83" s="344" t="s">
        <v>350</v>
      </c>
      <c r="C83" s="375">
        <v>5535</v>
      </c>
      <c r="D83" s="339">
        <v>921</v>
      </c>
      <c r="E83" s="412">
        <v>92109</v>
      </c>
      <c r="F83" s="412">
        <v>6220</v>
      </c>
    </row>
    <row r="84" spans="1:6">
      <c r="A84" s="340"/>
      <c r="B84" s="348" t="s">
        <v>383</v>
      </c>
      <c r="C84" s="375">
        <v>1465</v>
      </c>
      <c r="D84" s="339">
        <v>600</v>
      </c>
      <c r="E84" s="412">
        <v>60016</v>
      </c>
      <c r="F84" s="412" t="s">
        <v>275</v>
      </c>
    </row>
    <row r="85" spans="1:6">
      <c r="A85" s="347"/>
      <c r="B85" s="384" t="s">
        <v>351</v>
      </c>
      <c r="C85" s="382">
        <v>1000</v>
      </c>
      <c r="D85" s="413">
        <v>921</v>
      </c>
      <c r="E85" s="414">
        <v>92109</v>
      </c>
      <c r="F85" s="414">
        <v>2480</v>
      </c>
    </row>
    <row r="86" spans="1:6" ht="38.25">
      <c r="A86" s="335" t="s">
        <v>352</v>
      </c>
      <c r="B86" s="402" t="s">
        <v>353</v>
      </c>
      <c r="C86" s="371">
        <v>11500</v>
      </c>
      <c r="D86" s="377">
        <v>600</v>
      </c>
      <c r="E86" s="377">
        <v>60014</v>
      </c>
      <c r="F86" s="377">
        <v>4300</v>
      </c>
    </row>
    <row r="87" spans="1:6">
      <c r="A87" s="340"/>
      <c r="B87" s="408" t="s">
        <v>354</v>
      </c>
      <c r="C87" s="375">
        <v>2500</v>
      </c>
      <c r="D87" s="388">
        <v>921</v>
      </c>
      <c r="E87" s="388">
        <v>92109</v>
      </c>
      <c r="F87" s="388">
        <v>2480</v>
      </c>
    </row>
    <row r="88" spans="1:6" ht="24" customHeight="1">
      <c r="A88" s="347"/>
      <c r="B88" s="384" t="s">
        <v>355</v>
      </c>
      <c r="C88" s="379">
        <v>593.80999999999995</v>
      </c>
      <c r="D88" s="380">
        <v>801</v>
      </c>
      <c r="E88" s="380">
        <v>80101</v>
      </c>
      <c r="F88" s="380" t="s">
        <v>356</v>
      </c>
    </row>
    <row r="89" spans="1:6" ht="25.5">
      <c r="A89" s="335" t="s">
        <v>357</v>
      </c>
      <c r="B89" s="402" t="s">
        <v>358</v>
      </c>
      <c r="C89" s="371">
        <v>8000</v>
      </c>
      <c r="D89" s="377">
        <v>600</v>
      </c>
      <c r="E89" s="377">
        <v>60014</v>
      </c>
      <c r="F89" s="377">
        <v>4300</v>
      </c>
    </row>
    <row r="90" spans="1:6" ht="25.5">
      <c r="A90" s="340"/>
      <c r="B90" s="408" t="s">
        <v>359</v>
      </c>
      <c r="C90" s="375">
        <v>1200</v>
      </c>
      <c r="D90" s="338">
        <v>750</v>
      </c>
      <c r="E90" s="338">
        <v>75075</v>
      </c>
      <c r="F90" s="338">
        <v>4300</v>
      </c>
    </row>
    <row r="91" spans="1:6" ht="23.25" customHeight="1">
      <c r="A91" s="340"/>
      <c r="B91" s="408" t="s">
        <v>360</v>
      </c>
      <c r="C91" s="375">
        <v>300</v>
      </c>
      <c r="D91" s="338">
        <v>801</v>
      </c>
      <c r="E91" s="338">
        <v>80101</v>
      </c>
      <c r="F91" s="338" t="s">
        <v>356</v>
      </c>
    </row>
    <row r="92" spans="1:6" ht="23.25" customHeight="1">
      <c r="A92" s="340"/>
      <c r="B92" s="408" t="s">
        <v>361</v>
      </c>
      <c r="C92" s="375">
        <v>300</v>
      </c>
      <c r="D92" s="364">
        <v>921</v>
      </c>
      <c r="E92" s="364">
        <v>92109</v>
      </c>
      <c r="F92" s="364">
        <v>2480</v>
      </c>
    </row>
    <row r="93" spans="1:6">
      <c r="A93" s="347"/>
      <c r="B93" s="384" t="s">
        <v>362</v>
      </c>
      <c r="C93" s="379">
        <v>727.71</v>
      </c>
      <c r="D93" s="405"/>
      <c r="E93" s="405"/>
      <c r="F93" s="405"/>
    </row>
    <row r="94" spans="1:6" ht="12.75" customHeight="1">
      <c r="A94" s="335" t="s">
        <v>363</v>
      </c>
      <c r="B94" s="376" t="s">
        <v>364</v>
      </c>
      <c r="C94" s="371">
        <v>23000</v>
      </c>
      <c r="D94" s="377">
        <v>700</v>
      </c>
      <c r="E94" s="377">
        <v>70005</v>
      </c>
      <c r="F94" s="377">
        <v>6060</v>
      </c>
    </row>
    <row r="95" spans="1:6" ht="25.5">
      <c r="A95" s="340"/>
      <c r="B95" s="354" t="s">
        <v>365</v>
      </c>
      <c r="C95" s="375">
        <v>2500</v>
      </c>
      <c r="D95" s="338">
        <v>754</v>
      </c>
      <c r="E95" s="338">
        <v>75412</v>
      </c>
      <c r="F95" s="338">
        <v>4210</v>
      </c>
    </row>
    <row r="96" spans="1:6">
      <c r="A96" s="340"/>
      <c r="B96" s="354" t="s">
        <v>366</v>
      </c>
      <c r="C96" s="373">
        <v>2000</v>
      </c>
      <c r="D96" s="399">
        <v>900</v>
      </c>
      <c r="E96" s="399">
        <v>90015</v>
      </c>
      <c r="F96" s="399" t="s">
        <v>306</v>
      </c>
    </row>
    <row r="97" spans="1:6" ht="12" customHeight="1">
      <c r="A97" s="340"/>
      <c r="B97" s="359" t="s">
        <v>367</v>
      </c>
      <c r="C97" s="375">
        <v>1500</v>
      </c>
      <c r="D97" s="364">
        <v>921</v>
      </c>
      <c r="E97" s="364">
        <v>92109</v>
      </c>
      <c r="F97" s="415">
        <v>2480</v>
      </c>
    </row>
    <row r="98" spans="1:6">
      <c r="A98" s="347"/>
      <c r="B98" s="352" t="s">
        <v>368</v>
      </c>
      <c r="C98" s="379">
        <v>1322.34</v>
      </c>
      <c r="D98" s="405"/>
      <c r="E98" s="405"/>
      <c r="F98" s="416"/>
    </row>
    <row r="99" spans="1:6" ht="24" customHeight="1">
      <c r="A99" s="335" t="s">
        <v>369</v>
      </c>
      <c r="B99" s="376" t="s">
        <v>370</v>
      </c>
      <c r="C99" s="417">
        <v>7000</v>
      </c>
      <c r="D99" s="377">
        <v>600</v>
      </c>
      <c r="E99" s="377">
        <v>60016</v>
      </c>
      <c r="F99" s="377">
        <v>4270</v>
      </c>
    </row>
    <row r="100" spans="1:6" ht="22.5" customHeight="1">
      <c r="A100" s="340"/>
      <c r="B100" s="359" t="s">
        <v>371</v>
      </c>
      <c r="C100" s="418">
        <v>3000</v>
      </c>
      <c r="D100" s="377">
        <v>600</v>
      </c>
      <c r="E100" s="377">
        <v>60016</v>
      </c>
      <c r="F100" s="377">
        <v>4270</v>
      </c>
    </row>
    <row r="101" spans="1:6" ht="24.75" customHeight="1">
      <c r="A101" s="347"/>
      <c r="B101" s="359" t="s">
        <v>372</v>
      </c>
      <c r="C101" s="419">
        <v>1630.92</v>
      </c>
      <c r="D101" s="380">
        <v>921</v>
      </c>
      <c r="E101" s="380">
        <v>92109</v>
      </c>
      <c r="F101" s="380">
        <v>2480</v>
      </c>
    </row>
    <row r="102" spans="1:6" ht="38.25">
      <c r="A102" s="335" t="s">
        <v>373</v>
      </c>
      <c r="B102" s="376" t="s">
        <v>374</v>
      </c>
      <c r="C102" s="417">
        <v>11802</v>
      </c>
      <c r="D102" s="377">
        <v>600</v>
      </c>
      <c r="E102" s="377">
        <v>60016</v>
      </c>
      <c r="F102" s="377" t="s">
        <v>375</v>
      </c>
    </row>
    <row r="103" spans="1:6" ht="19.5" customHeight="1">
      <c r="A103" s="340"/>
      <c r="B103" s="354" t="s">
        <v>376</v>
      </c>
      <c r="C103" s="420">
        <v>500</v>
      </c>
      <c r="D103" s="338">
        <v>801</v>
      </c>
      <c r="E103" s="338">
        <v>80101</v>
      </c>
      <c r="F103" s="339" t="s">
        <v>377</v>
      </c>
    </row>
    <row r="104" spans="1:6" ht="36.75" customHeight="1">
      <c r="A104" s="340"/>
      <c r="B104" s="359" t="s">
        <v>378</v>
      </c>
      <c r="C104" s="418">
        <v>3000</v>
      </c>
      <c r="D104" s="338">
        <v>900</v>
      </c>
      <c r="E104" s="338">
        <v>90095</v>
      </c>
      <c r="F104" s="338" t="s">
        <v>275</v>
      </c>
    </row>
    <row r="105" spans="1:6" ht="15.75" customHeight="1">
      <c r="A105" s="340"/>
      <c r="B105" s="378" t="s">
        <v>379</v>
      </c>
      <c r="C105" s="421">
        <v>2000</v>
      </c>
      <c r="D105" s="364">
        <v>921</v>
      </c>
      <c r="E105" s="364">
        <v>92109</v>
      </c>
      <c r="F105" s="364">
        <v>2480</v>
      </c>
    </row>
    <row r="106" spans="1:6">
      <c r="A106" s="340"/>
      <c r="B106" s="378" t="s">
        <v>256</v>
      </c>
      <c r="C106" s="421">
        <v>2000</v>
      </c>
      <c r="D106" s="357"/>
      <c r="E106" s="357"/>
      <c r="F106" s="357"/>
    </row>
    <row r="107" spans="1:6" ht="22.5" customHeight="1">
      <c r="A107" s="347"/>
      <c r="B107" s="352" t="s">
        <v>380</v>
      </c>
      <c r="C107" s="379">
        <v>5000</v>
      </c>
      <c r="D107" s="405"/>
      <c r="E107" s="405"/>
      <c r="F107" s="405"/>
    </row>
    <row r="108" spans="1:6" ht="15" customHeight="1">
      <c r="A108" s="422" t="s">
        <v>381</v>
      </c>
      <c r="B108" s="422"/>
      <c r="C108" s="423">
        <f>SUM(C9:C107)</f>
        <v>412724.18999999994</v>
      </c>
      <c r="D108" s="424"/>
      <c r="E108" s="424"/>
      <c r="F108" s="424"/>
    </row>
  </sheetData>
  <mergeCells count="58">
    <mergeCell ref="A99:A101"/>
    <mergeCell ref="A102:A107"/>
    <mergeCell ref="D105:D107"/>
    <mergeCell ref="E105:E107"/>
    <mergeCell ref="F105:F107"/>
    <mergeCell ref="D92:D93"/>
    <mergeCell ref="E92:E93"/>
    <mergeCell ref="F92:F93"/>
    <mergeCell ref="A94:A98"/>
    <mergeCell ref="D97:D98"/>
    <mergeCell ref="E97:E98"/>
    <mergeCell ref="F97:F98"/>
    <mergeCell ref="A71:A73"/>
    <mergeCell ref="A74:A76"/>
    <mergeCell ref="A77:A80"/>
    <mergeCell ref="A81:A85"/>
    <mergeCell ref="A86:A88"/>
    <mergeCell ref="A89:A93"/>
    <mergeCell ref="A57:A59"/>
    <mergeCell ref="A60:A65"/>
    <mergeCell ref="D60:D62"/>
    <mergeCell ref="E60:E62"/>
    <mergeCell ref="F60:F62"/>
    <mergeCell ref="A66:A70"/>
    <mergeCell ref="D68:D70"/>
    <mergeCell ref="E68:E70"/>
    <mergeCell ref="F68:F70"/>
    <mergeCell ref="A42:A43"/>
    <mergeCell ref="A44:A50"/>
    <mergeCell ref="D44:D46"/>
    <mergeCell ref="E44:E46"/>
    <mergeCell ref="F44:F46"/>
    <mergeCell ref="A51:A56"/>
    <mergeCell ref="D55:D56"/>
    <mergeCell ref="E55:E56"/>
    <mergeCell ref="F55:F56"/>
    <mergeCell ref="A27:A31"/>
    <mergeCell ref="A32:A38"/>
    <mergeCell ref="D34:D36"/>
    <mergeCell ref="E34:E36"/>
    <mergeCell ref="F34:F36"/>
    <mergeCell ref="A39:A41"/>
    <mergeCell ref="A18:A26"/>
    <mergeCell ref="D18:D21"/>
    <mergeCell ref="E18:E21"/>
    <mergeCell ref="F18:F21"/>
    <mergeCell ref="D22:D23"/>
    <mergeCell ref="E22:E23"/>
    <mergeCell ref="F22:F23"/>
    <mergeCell ref="A6:D6"/>
    <mergeCell ref="A9:A12"/>
    <mergeCell ref="D10:D12"/>
    <mergeCell ref="E10:E12"/>
    <mergeCell ref="F10:F12"/>
    <mergeCell ref="A13:A17"/>
    <mergeCell ref="D14:D17"/>
    <mergeCell ref="E14:E17"/>
    <mergeCell ref="F14:F17"/>
  </mergeCells>
  <pageMargins left="0.7" right="0.7" top="0.75" bottom="0.75" header="0.3" footer="0.3"/>
  <pageSetup paperSize="9" fitToHeight="0" orientation="landscape" horizontalDpi="4294967294" verticalDpi="4294967294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Tabela nr 2a</vt:lpstr>
      <vt:lpstr>zał.2</vt:lpstr>
      <vt:lpstr>zał.6</vt:lpstr>
      <vt:lpstr>Zał  nr9</vt:lpstr>
      <vt:lpstr>Zał 9a</vt:lpstr>
      <vt:lpstr>zał.11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2017-06-13T10:35:52Z</cp:lastPrinted>
  <dcterms:created xsi:type="dcterms:W3CDTF">2017-06-12T07:44:56Z</dcterms:created>
  <dcterms:modified xsi:type="dcterms:W3CDTF">2017-06-13T10:47:59Z</dcterms:modified>
</cp:coreProperties>
</file>