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7 ROK\BUDŻET 2017\ZMIANY BUDŻETU\zmiana 25.10 Rada\"/>
    </mc:Choice>
  </mc:AlternateContent>
  <bookViews>
    <workbookView xWindow="0" yWindow="0" windowWidth="19200" windowHeight="10995" activeTab="4"/>
  </bookViews>
  <sheets>
    <sheet name="Tabela nr 2a" sheetId="2" r:id="rId1"/>
    <sheet name="zał.2" sheetId="3" r:id="rId2"/>
    <sheet name="zał.4." sheetId="5" r:id="rId3"/>
    <sheet name="zał.5" sheetId="4" r:id="rId4"/>
    <sheet name="zał.11" sheetId="1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5" l="1"/>
  <c r="E15" i="5"/>
  <c r="E16" i="5"/>
  <c r="E13" i="5" s="1"/>
  <c r="E17" i="5" s="1"/>
  <c r="J13" i="5"/>
  <c r="J17" i="5" s="1"/>
  <c r="I13" i="5"/>
  <c r="I17" i="5" s="1"/>
  <c r="H13" i="5"/>
  <c r="H17" i="5" s="1"/>
  <c r="G13" i="5"/>
  <c r="G17" i="5" s="1"/>
  <c r="F17" i="5"/>
  <c r="D13" i="5"/>
  <c r="D17" i="5" s="1"/>
  <c r="I13" i="4" l="1"/>
  <c r="D13" i="4"/>
  <c r="E109" i="3" l="1"/>
  <c r="F108" i="3"/>
  <c r="E108" i="3" s="1"/>
  <c r="F107" i="3"/>
  <c r="E107" i="3" s="1"/>
  <c r="F106" i="3"/>
  <c r="E106" i="3" s="1"/>
  <c r="F105" i="3"/>
  <c r="E105" i="3" s="1"/>
  <c r="I103" i="3"/>
  <c r="H103" i="3"/>
  <c r="G103" i="3"/>
  <c r="D103" i="3"/>
  <c r="F102" i="3"/>
  <c r="E102" i="3" s="1"/>
  <c r="F101" i="3"/>
  <c r="E101" i="3" s="1"/>
  <c r="F100" i="3"/>
  <c r="E100" i="3" s="1"/>
  <c r="J98" i="3"/>
  <c r="I98" i="3"/>
  <c r="H98" i="3"/>
  <c r="G98" i="3"/>
  <c r="F98" i="3"/>
  <c r="E98" i="3" s="1"/>
  <c r="D98" i="3"/>
  <c r="E97" i="3"/>
  <c r="E96" i="3"/>
  <c r="E95" i="3"/>
  <c r="E94" i="3"/>
  <c r="E93" i="3"/>
  <c r="F92" i="3"/>
  <c r="E92" i="3" s="1"/>
  <c r="F91" i="3"/>
  <c r="E91" i="3" s="1"/>
  <c r="F90" i="3"/>
  <c r="E90" i="3" s="1"/>
  <c r="F89" i="3"/>
  <c r="E89" i="3" s="1"/>
  <c r="F88" i="3"/>
  <c r="E88" i="3" s="1"/>
  <c r="J86" i="3"/>
  <c r="I86" i="3"/>
  <c r="H86" i="3"/>
  <c r="G86" i="3"/>
  <c r="F86" i="3"/>
  <c r="E86" i="3" s="1"/>
  <c r="D86" i="3"/>
  <c r="E85" i="3"/>
  <c r="E84" i="3"/>
  <c r="E83" i="3"/>
  <c r="E82" i="3"/>
  <c r="E81" i="3"/>
  <c r="E80" i="3"/>
  <c r="E79" i="3"/>
  <c r="F78" i="3"/>
  <c r="E78" i="3" s="1"/>
  <c r="F77" i="3"/>
  <c r="E77" i="3" s="1"/>
  <c r="F76" i="3"/>
  <c r="E76" i="3" s="1"/>
  <c r="F75" i="3"/>
  <c r="E75" i="3" s="1"/>
  <c r="F74" i="3"/>
  <c r="E74" i="3" s="1"/>
  <c r="J72" i="3"/>
  <c r="I72" i="3"/>
  <c r="H72" i="3"/>
  <c r="G72" i="3"/>
  <c r="D72" i="3"/>
  <c r="F71" i="3"/>
  <c r="E71" i="3" s="1"/>
  <c r="E69" i="3" s="1"/>
  <c r="E70" i="3"/>
  <c r="J69" i="3"/>
  <c r="I69" i="3"/>
  <c r="H69" i="3"/>
  <c r="G69" i="3"/>
  <c r="D69" i="3"/>
  <c r="E68" i="3"/>
  <c r="F67" i="3"/>
  <c r="E67" i="3" s="1"/>
  <c r="J65" i="3"/>
  <c r="I65" i="3"/>
  <c r="H65" i="3"/>
  <c r="G65" i="3"/>
  <c r="F65" i="3"/>
  <c r="E65" i="3" s="1"/>
  <c r="D65" i="3"/>
  <c r="E64" i="3"/>
  <c r="F63" i="3"/>
  <c r="E63" i="3" s="1"/>
  <c r="J61" i="3"/>
  <c r="I61" i="3"/>
  <c r="H61" i="3"/>
  <c r="G61" i="3"/>
  <c r="F61" i="3"/>
  <c r="E61" i="3" s="1"/>
  <c r="D61" i="3"/>
  <c r="E60" i="3"/>
  <c r="E59" i="3"/>
  <c r="J57" i="3"/>
  <c r="I57" i="3"/>
  <c r="H57" i="3"/>
  <c r="G57" i="3"/>
  <c r="F57" i="3"/>
  <c r="E57" i="3"/>
  <c r="D57" i="3"/>
  <c r="F56" i="3"/>
  <c r="E56" i="3" s="1"/>
  <c r="E54" i="3" s="1"/>
  <c r="E55" i="3"/>
  <c r="J54" i="3"/>
  <c r="I54" i="3"/>
  <c r="H54" i="3"/>
  <c r="G54" i="3"/>
  <c r="D54" i="3"/>
  <c r="E53" i="3"/>
  <c r="E52" i="3"/>
  <c r="J50" i="3"/>
  <c r="I50" i="3"/>
  <c r="H50" i="3"/>
  <c r="G50" i="3"/>
  <c r="F50" i="3"/>
  <c r="E50" i="3" s="1"/>
  <c r="D50" i="3"/>
  <c r="E49" i="3"/>
  <c r="E48" i="3"/>
  <c r="F46" i="3"/>
  <c r="E46" i="3"/>
  <c r="D46" i="3"/>
  <c r="E45" i="3"/>
  <c r="E42" i="3" s="1"/>
  <c r="E44" i="3"/>
  <c r="F42" i="3"/>
  <c r="D42" i="3"/>
  <c r="E41" i="3"/>
  <c r="E40" i="3"/>
  <c r="F38" i="3"/>
  <c r="E38" i="3"/>
  <c r="D38" i="3"/>
  <c r="E37" i="3"/>
  <c r="E36" i="3"/>
  <c r="F35" i="3"/>
  <c r="E35" i="3" s="1"/>
  <c r="F34" i="3"/>
  <c r="E34" i="3" s="1"/>
  <c r="F33" i="3"/>
  <c r="E33" i="3" s="1"/>
  <c r="J31" i="3"/>
  <c r="J110" i="3" s="1"/>
  <c r="I31" i="3"/>
  <c r="H31" i="3"/>
  <c r="G31" i="3"/>
  <c r="F31" i="3"/>
  <c r="E31" i="3" s="1"/>
  <c r="D31" i="3"/>
  <c r="E30" i="3"/>
  <c r="E29" i="3"/>
  <c r="E28" i="3"/>
  <c r="E27" i="3"/>
  <c r="F26" i="3"/>
  <c r="E26" i="3"/>
  <c r="F25" i="3"/>
  <c r="E25" i="3"/>
  <c r="F24" i="3"/>
  <c r="E24" i="3"/>
  <c r="F23" i="3"/>
  <c r="E23" i="3"/>
  <c r="J21" i="3"/>
  <c r="I21" i="3"/>
  <c r="H21" i="3"/>
  <c r="G21" i="3"/>
  <c r="F21" i="3"/>
  <c r="E21" i="3"/>
  <c r="D21" i="3"/>
  <c r="E20" i="3"/>
  <c r="E19" i="3"/>
  <c r="E18" i="3"/>
  <c r="F17" i="3"/>
  <c r="E17" i="3"/>
  <c r="F16" i="3"/>
  <c r="E16" i="3"/>
  <c r="F15" i="3"/>
  <c r="E15" i="3"/>
  <c r="J13" i="3"/>
  <c r="I13" i="3"/>
  <c r="H13" i="3"/>
  <c r="G13" i="3"/>
  <c r="F13" i="3"/>
  <c r="E13" i="3"/>
  <c r="D13" i="3"/>
  <c r="K65" i="2"/>
  <c r="I65" i="2"/>
  <c r="H65" i="2"/>
  <c r="G65" i="2"/>
  <c r="F65" i="2"/>
  <c r="K43" i="2"/>
  <c r="F69" i="3" l="1"/>
  <c r="G110" i="3"/>
  <c r="H110" i="3"/>
  <c r="I110" i="3"/>
  <c r="F72" i="3"/>
  <c r="E72" i="3" s="1"/>
  <c r="E110" i="3" s="1"/>
  <c r="D110" i="3"/>
  <c r="F54" i="3"/>
  <c r="F103" i="3"/>
  <c r="E103" i="3" s="1"/>
  <c r="C113" i="1"/>
  <c r="F110" i="3" l="1"/>
</calcChain>
</file>

<file path=xl/sharedStrings.xml><?xml version="1.0" encoding="utf-8"?>
<sst xmlns="http://schemas.openxmlformats.org/spreadsheetml/2006/main" count="448" uniqueCount="274">
  <si>
    <t>Załącznik Nr 11</t>
  </si>
  <si>
    <t xml:space="preserve"> </t>
  </si>
  <si>
    <t>Rady Gminy Sicienko</t>
  </si>
  <si>
    <t>zmieniajacej uchwałę  w sprawie uchwalenia budżetu gminy  na 2017 rok</t>
  </si>
  <si>
    <t>Plan wydatków na przedsięwzięcia realizowane w ramach Funduszu sołeckiego w roku 2017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</si>
  <si>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</si>
  <si>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</si>
  <si>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</si>
  <si>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</si>
  <si>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</si>
  <si>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</si>
  <si>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</si>
  <si>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</si>
  <si>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Modernizacja  świetlicy w Dąbrówce Nowej</t>
  </si>
  <si>
    <t>Spotkania integracyjne - festyny mieszkańców</t>
  </si>
  <si>
    <t>Doposażenie świetlicy wiejskiej</t>
  </si>
  <si>
    <t xml:space="preserve"> Obsługa   boiska w Dąbrówce Nowej</t>
  </si>
  <si>
    <t>GLISZCZ</t>
  </si>
  <si>
    <t>Remont dróg - zakup kruszywa na dz. 40-13;86/1;56/3;21/1;45/136;36/8 i 26/13</t>
  </si>
  <si>
    <t>Zakup namiotu</t>
  </si>
  <si>
    <t>Spotkania integracyjne mieszkańców</t>
  </si>
  <si>
    <t>Zakup termosów do świetlicy</t>
  </si>
  <si>
    <t>Zakup aparatu fotograficznego do świetlicy</t>
  </si>
  <si>
    <t>KRUSZYN</t>
  </si>
  <si>
    <t>Etap I  realizacji rewitalizacji Parku przy szkole</t>
  </si>
  <si>
    <t xml:space="preserve">4210;4240        4270; 4300;4340 </t>
  </si>
  <si>
    <t>Doposażenie Szkoły w Kruszynie</t>
  </si>
  <si>
    <t>Wsparcie organizacji Dnia Dziecka organizowanego przez SP w Kruszynie</t>
  </si>
  <si>
    <t>Wsparcie SP w Kruszynie</t>
  </si>
  <si>
    <t>Festyn Rodzinny</t>
  </si>
  <si>
    <t xml:space="preserve">Dofinansowanie działalności Koła Gospodyń Wiejskich  jako  przedstawicieli sołectwa  na pokazy, kiermasze i jarmarki w ramach promocji sołectwa i gminy </t>
  </si>
  <si>
    <t>Wsparcie   OSP  Kruszyn</t>
  </si>
  <si>
    <t>4210;  4300</t>
  </si>
  <si>
    <t>4210;4300</t>
  </si>
  <si>
    <t>Etap I wykonania oświetlenia Sołectwa Kruszyn - projekt</t>
  </si>
  <si>
    <t>ŁUKOWIEC</t>
  </si>
  <si>
    <t>Cele świetlicowe, tj. organizacja dnia dziecka, pikniku rodzinnego,dożynek wiejskich oraz spotkań integracyjnych</t>
  </si>
  <si>
    <t>Naprawa dróg dróg w Łukowcu poprzez nawiezienie tłucznia ( działka nr 46/2, od działki nr 185 do działki nr 101, od działki nr 167/6 do działki nr 153/1</t>
  </si>
  <si>
    <t>Podwieszenie dwóch lamp przy drodze gminnej (nr działki 73) naprzeciwko posesji nr 25 i pomiędzy posesją 21 a 22</t>
  </si>
  <si>
    <t>4270;6050</t>
  </si>
  <si>
    <t>Doposażenie OSP  Łukowiec poprzez zakup węży</t>
  </si>
  <si>
    <t>Doposażenie Szkoły Podstawowej w Trzemiętowie w sprzęt sportowy i pomoce dydaktyczne</t>
  </si>
  <si>
    <t>4210; 4240</t>
  </si>
  <si>
    <t>Doposażenie remizy OSP Łukowiec w nieżbędny sprzęt pozwalający na uczestnictwo w akcjach ratowniczych</t>
  </si>
  <si>
    <t>MOCHLE</t>
  </si>
  <si>
    <t xml:space="preserve">Zakup kamienia  na drogę Chmielewo dz. nr 77,  Piotrkówko dz. nr 25,  Mochle- dz. nr 264                </t>
  </si>
  <si>
    <t>Projekt oświetlenia drogowego do  dz. nr 131</t>
  </si>
  <si>
    <t xml:space="preserve">Koszenie trawy wokół świetlicy  i placu zabaw w  Mochlu i Piotrkówku </t>
  </si>
  <si>
    <t>Wykonanie  ławek i stołów  do wiaty drewnianej przy świetlicy wiejskiej</t>
  </si>
  <si>
    <t>Organizacja imprez integracyjnych dla mieszkańców</t>
  </si>
  <si>
    <t>MURUCIN</t>
  </si>
  <si>
    <t>Usuwanie skutków nawałnicy z 11 sierpnia 2017 roku</t>
  </si>
  <si>
    <t>4210:4300</t>
  </si>
  <si>
    <t>Dofinansowanie działalności świetlicy oraz organizacja imprez integracyjnych w świetlicy</t>
  </si>
  <si>
    <t>Dofinansowanie SP w Trzemiętowie - doposażenie Sali gimnastycznej</t>
  </si>
  <si>
    <t>NOWACZKOWO</t>
  </si>
  <si>
    <t>Budowa boiska wielofunkcyjnego o wym 15x30 zgodnie z opracowaną dokumentacją</t>
  </si>
  <si>
    <t>Organizacja pikniku sołeckiego</t>
  </si>
  <si>
    <t>OSÓWIEC</t>
  </si>
  <si>
    <t xml:space="preserve">Koszenie trawy  </t>
  </si>
  <si>
    <t>Zakup nagłośnienia do świetlicy</t>
  </si>
  <si>
    <t>Organizacja imprez integracyjnych</t>
  </si>
  <si>
    <t>Wykonanie ogrodzenia placu zabaw na Osiedlu Bajka</t>
  </si>
  <si>
    <t>Postawienie 1 lampy na ul. Przy Lesie</t>
  </si>
  <si>
    <t>6050;4270</t>
  </si>
  <si>
    <t>Postawienie 2  lamp na ul.Starowiejskiej</t>
  </si>
  <si>
    <t>Wykonanie projektu utwardzenia drogi wraz z odwodnieniem na ul. Poziomkowej, ul. Jagodowej oraz Malinowej</t>
  </si>
  <si>
    <t>PAWŁÓWEK</t>
  </si>
  <si>
    <t>Sporządzenie dokumentacji przebudowy ul. Mała Góra</t>
  </si>
  <si>
    <t>Sporządzenie dokumentacji przeniesienia lamp z ul. Przyjaznej na ul. Nad Torem</t>
  </si>
  <si>
    <t>Dofinansowanie akcji "Sprzątanie Świata"</t>
  </si>
  <si>
    <t>Dofinansowanie imprezy "Dzień Dziecka" w SP Kruszyn</t>
  </si>
  <si>
    <t>Wyposażenie nowej  świetlicy wiejskiej</t>
  </si>
  <si>
    <t>Organizacja dwóch imprez integracyjnych</t>
  </si>
  <si>
    <t>SAMSIECZNO</t>
  </si>
  <si>
    <t>Opracowanie dokumentacji projektowej na remont drogi do Marynina</t>
  </si>
  <si>
    <t>Dofinansowanie usługi czesania nawierzchni boiska wiejskiego w Samsiecznie</t>
  </si>
  <si>
    <t>SICIENKO</t>
  </si>
  <si>
    <t>Zakup sprzętu do ćwiczeń na wolnym powietrzu</t>
  </si>
  <si>
    <t>Organizacja spotkań  integracyjnych dla mieszkańców sołectwa</t>
  </si>
  <si>
    <t>Wykonanie trwałego podestu pod wiatą przy ITK w Sicienku</t>
  </si>
  <si>
    <t>Montaż 1 lampy na ul Lipowej i 2 lamp na   ul. Akacjowej w Sicienku</t>
  </si>
  <si>
    <t>6050; 4270</t>
  </si>
  <si>
    <t>Zakup sprzętu ratowniczo-gaśniczego dla OSP w Sicienku</t>
  </si>
  <si>
    <t>Ochrona Kasztanowców w Sicienku</t>
  </si>
  <si>
    <t>STRZELEWO</t>
  </si>
  <si>
    <t>Wykonanie ogrodzenia przy szkole</t>
  </si>
  <si>
    <t>Projekt montażu 2 lamp przy drodze do Kamieńca</t>
  </si>
  <si>
    <t>Organizacja festynu- Święto truskawki</t>
  </si>
  <si>
    <t>Organizacja festynu - Piknik rodzinny</t>
  </si>
  <si>
    <t>Remont schodów do świetlicy</t>
  </si>
  <si>
    <t>SZCZUTKI</t>
  </si>
  <si>
    <t xml:space="preserve">Podniesienie standardu oświetlenia drogowego na odcinku drogi gminnej ( działka nr 98) poprzez powieszenie dwóch opraw na istniejących słupach </t>
  </si>
  <si>
    <t>Zagospodarowanie terenu wokół stawu wiejskiego poprzez zakup dwóch ławek i kosza na śmieci  oraz wysypanie kruszywem kamiennym ścieżki</t>
  </si>
  <si>
    <t>4210;4270; 4300</t>
  </si>
  <si>
    <t>Utwardzenie kruszywem kamiennym zjazdu i  drogi gminnej    pomiędzy posesjami nr 16 i 49 (działka nr 90)</t>
  </si>
  <si>
    <t>TERESIN</t>
  </si>
  <si>
    <t>Wykonanie dokumentacji techniczenej i rozpoczęcie przebudowy skrzyżowania drogi powiatowej z drogą gminną nr dz. 14/12 i drogą gminną nr dz.9 i 4/3 stanowiącą dojazd do Fundacji, polegającej na postawieniu wiaty przystankowej, wybudowaniu części chodnika, azylu drogowego i przejścia dla pieszych</t>
  </si>
  <si>
    <t xml:space="preserve">Wykonanie dokumentacji technicznej i rozpoczęcie przebudowy drogi gminnej w Teresinie  przy blokach-działka  nr 14/15 </t>
  </si>
  <si>
    <t>Organizacja imprez integracyjnych dla dzieci  i dorosłych mieszkańców Sołectwa Teresin</t>
  </si>
  <si>
    <t>TRZEMIĘTOWO</t>
  </si>
  <si>
    <t>Budowa ogrodzenia wokół boiska i wydzielenie placu zabaw w Trzemiętowie Kol.</t>
  </si>
  <si>
    <t>Doposażenie Sali gimnastycznej w Szkole Podstawowej w Trzemiętowie</t>
  </si>
  <si>
    <t>4240;4210</t>
  </si>
  <si>
    <t>Remont świetlicy wiejskiej w Trzemiętowie tj. malowanie ścian i inne prace drobnoremontowe</t>
  </si>
  <si>
    <t>Środki na organizację imprez integracyjnych dla mieszkańców Sołectwa Trzemiętowo</t>
  </si>
  <si>
    <t>TRZEMIĘTÓWKO</t>
  </si>
  <si>
    <t>Utwardzenie kruszywem odcinka drogi (działki gminne nr: 117,124,135)</t>
  </si>
  <si>
    <t>Zakup narybku do zbiornika wodnego w Trzemietówku</t>
  </si>
  <si>
    <t>Zakup wraz z montażem zbiornika bezodpływowego na ścieki przy budynku świetlicy wiejskiej w Trzemiętówku</t>
  </si>
  <si>
    <t>Przedłużenie przepustu rowu - działka nr 74</t>
  </si>
  <si>
    <t xml:space="preserve">Doposażenie świetlicy wiejskiej w Trzemiętówku </t>
  </si>
  <si>
    <t>WIERZCHUCINEK</t>
  </si>
  <si>
    <t xml:space="preserve">Remont i doposażenie świetlicy w Wierzchucinku </t>
  </si>
  <si>
    <t xml:space="preserve">Dofinansowanie  festynów rodzinnych </t>
  </si>
  <si>
    <t xml:space="preserve">Dofinansowanie Szkoły Podstawowej w Trzemiętowie poprzez zakup sprzętu sportowego </t>
  </si>
  <si>
    <t>4210;4240</t>
  </si>
  <si>
    <t>WIERZCHUCICE</t>
  </si>
  <si>
    <t>Wykonanie tablicy ogłoszeniowej w Wierzchucinku przy posesji Państwa Pawlisz</t>
  </si>
  <si>
    <t>Zakup sprzętu sportowego do Sali gimnastycznej SP Trzemiętowo</t>
  </si>
  <si>
    <t>Zakup sprzętu sportowego do Świetlicy Wiejskiej w Trzemiętówku</t>
  </si>
  <si>
    <t xml:space="preserve">Imprezy integracyjne dla mieszkańców </t>
  </si>
  <si>
    <t>WOJNOWO</t>
  </si>
  <si>
    <t>Zakup działki nr  3/8</t>
  </si>
  <si>
    <t xml:space="preserve">Doposażenie  Ochotniczej Straży Pożarnej w Wojnowie </t>
  </si>
  <si>
    <t>Zamontowanie 2 lamp</t>
  </si>
  <si>
    <t>Doposażenie świetlicy wiejskiej w Wojnowie</t>
  </si>
  <si>
    <t>Organizacja imprezy integracyjnej dla mieszkańców</t>
  </si>
  <si>
    <t>ZAWADA - UGODA</t>
  </si>
  <si>
    <t xml:space="preserve">Nawiezienie kruszywa na drogę gminną działka nr 44 w Zawadzie , obręb geodezyjny Strzelewo </t>
  </si>
  <si>
    <t xml:space="preserve">Nawiezienie kruszywa i załatanie dziur na drodze gminnej działka nr 20/1 w Zawadzie </t>
  </si>
  <si>
    <t>Doposażenie świetlicy wiejskiej w Zawadzie - między innymi zakup drabiny i narzędzi do drewna</t>
  </si>
  <si>
    <t>ZIELONCZYN</t>
  </si>
  <si>
    <t>Sporządzenie projektu oraz rozpoczęcie prac związanych z odwodnieniem ulicy Spacerowej i Stromej</t>
  </si>
  <si>
    <t>4270;4300</t>
  </si>
  <si>
    <t>Doposażenie Szkoły Podstawowej w Kruszynie</t>
  </si>
  <si>
    <t>4210;4240;4300</t>
  </si>
  <si>
    <t>Zagospodarowanie i uporządkowanie działek gminnych o nr ewidenyjnym 118 i 44, usytuowanych w centrum wsi</t>
  </si>
  <si>
    <t>Zorganizowanie festynu rodzinnego</t>
  </si>
  <si>
    <t>Remont budynku  magazynowego, znajdującego się  przy świetlicy wiejskiej</t>
  </si>
  <si>
    <t xml:space="preserve">OGÓŁEM </t>
  </si>
  <si>
    <t>do Uchwały  Nr XXIX/    /17</t>
  </si>
  <si>
    <t>z dnia 25 października 2017 roku</t>
  </si>
  <si>
    <t>Dofinansowanie zakupu agregatu prądotwórczego</t>
  </si>
  <si>
    <t>Zakup kombinezonów przeciwdeszczowych dla jednostki Ochotniczej Straży Pożarnej w Wojnowie</t>
  </si>
  <si>
    <t>Usuwanie skutków nawałnicy, która miała miejsce w dniu 11 sierpnia 2017 roku</t>
  </si>
  <si>
    <t>Doposażenie dla OSP Wojnowo</t>
  </si>
  <si>
    <t>Przygotowanie mapy w celu nadania nazw ulicom we wsi Kruszyniec</t>
  </si>
  <si>
    <t>Tabela nr 2a</t>
  </si>
  <si>
    <t xml:space="preserve">Zadania inwestycyjne w 2017 rok   </t>
  </si>
  <si>
    <t>Lp.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</si>
  <si>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</si>
  <si>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</si>
  <si>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</si>
  <si>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</si>
  <si>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</si>
  <si>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2017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</si>
  <si>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</si>
  <si>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</si>
  <si>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</si>
  <si>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</si>
  <si>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</si>
  <si>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</si>
  <si>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</si>
  <si>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</si>
  <si>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</si>
  <si>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</si>
  <si>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>Przebudowa sieci wodociągowej w ul. Bydgoskiej w Sicienku</t>
  </si>
  <si>
    <t>Rozbudowa sieci wodociągowej w Strzelewie</t>
  </si>
  <si>
    <t>Rozbudowa sieci wodociągowej w ul. Górzystej w Osówcu</t>
  </si>
  <si>
    <t>Rozbudowa sieci wodociągowej w Pawłówku od ul Akacjowej do dz. nr 27/1 i 27/27</t>
  </si>
  <si>
    <t>Przebudowa  wraz z rozbudową wodociągowej  pompowni strefowej na działce nr 44/26 w miejscowosci Wojnowo Gmina Sicienko</t>
  </si>
  <si>
    <t xml:space="preserve">A.      
B.
C.  </t>
  </si>
  <si>
    <t xml:space="preserve">Rozbudowa drogi wojewódzkiej nr 244 Kamieniec-Strzelce Dolne poprzez budowę ścieżki rowerowej Wojnowo-Mochle gm. Sicienko- pomoc finansowa   </t>
  </si>
  <si>
    <t>dotacja celowa dla Województwa Kujawsko-Pomorskiego</t>
  </si>
  <si>
    <t xml:space="preserve">Przebudowa  drogi wojewódzkiej nr 243  poprzez remont chodnika w miejscowości Słupowo gm. Sicienko- pomoc finansowa   </t>
  </si>
  <si>
    <t>Rozbudowa drogi powiatowej 1920C Samsieczynek- Wojnowo- ulicy Bydgoskiej i Nakielskiej w Sicienku - pomoc finansowa</t>
  </si>
  <si>
    <t>dotacja celowa dla Powiatu Bydgoskiego</t>
  </si>
  <si>
    <t xml:space="preserve">Budowa dróg gminnych w Pawłówku ul. Mała Góra - dokumentacja </t>
  </si>
  <si>
    <t xml:space="preserve">A.      
B.  
C.  </t>
  </si>
  <si>
    <t>Urząd Gminy</t>
  </si>
  <si>
    <t>Budowa odcinka drogi gminnej nr 50302 ul. Łąkowa w Kruszynie</t>
  </si>
  <si>
    <t xml:space="preserve">A.      
B.  
C.   </t>
  </si>
  <si>
    <t>Budowa odcinka  drogi gminnej  nr  G50305C   Samsieczno- Marynin  - dokumentacja II etap</t>
  </si>
  <si>
    <t xml:space="preserve">Przebudowa dróg gminnych i osiedlowych poprzez   powierzchniowe utrwalenie nawierzchni, w tym: </t>
  </si>
  <si>
    <t>droga gminna w Dąbrówczynie</t>
  </si>
  <si>
    <t>strona 1</t>
  </si>
  <si>
    <t>droga gminna w Mochlu dz nr 161/32;161/44; 161/53 i 161/65 - dokumentacja techniczna</t>
  </si>
  <si>
    <t>Przebudowa drogi gminnej w Teresinie dz. nr 14/15</t>
  </si>
  <si>
    <t>Przebudowa drogi gminnej Osówiec Wybudowanie - utwardzenie ul. Poziomkowej, Jagodowej i Malinowej - dokumentacja</t>
  </si>
  <si>
    <t xml:space="preserve">Budowa dróg gminnych w Pawłówku ul. Leśna  </t>
  </si>
  <si>
    <t xml:space="preserve">Przebudowa skrzyżowania w Teresinie - dokumentacja </t>
  </si>
  <si>
    <t>Budowa ulic w Sicienku  - ul. Klonowa</t>
  </si>
  <si>
    <t xml:space="preserve">A.      
B.250 000,00
C.  </t>
  </si>
  <si>
    <t>Budowa chodnika w ciągu ulicy Dąbrowieckiej w Sicienku ( wykup gruntów)</t>
  </si>
  <si>
    <t>A.     
B.
C.</t>
  </si>
  <si>
    <t>Wykup dróg</t>
  </si>
  <si>
    <t>Zakup nieruchomości</t>
  </si>
  <si>
    <t>Dofinansowanie zakupu samochodu przez Policję</t>
  </si>
  <si>
    <t>Wpłata na fundusz celowy Komendy Powiatowej Policji</t>
  </si>
  <si>
    <t>Dofinansowanie zakupu używanego samochodu ratowniczo- gaśniczego dla OSP Sicienko</t>
  </si>
  <si>
    <t>Dotacja celowa dla OSP Sicienko</t>
  </si>
  <si>
    <t xml:space="preserve">Zakup agregatu prądotwórczego </t>
  </si>
  <si>
    <t>Kompleksowa modernizacja energetyczna budynku  Szkoły Podstawowej w Strzelewie</t>
  </si>
  <si>
    <t>Kompleksowa modernizacja energetyczna budynku  Szkoły Podstawowej w Samsiecznie</t>
  </si>
  <si>
    <t>Przebudowa wewnętrznej instalacji gazowej w budynku Szkoły Podstawowej w Kruszynie</t>
  </si>
  <si>
    <t>Szkoła Podstawowa w Kruszynie</t>
  </si>
  <si>
    <t>Rozwój infrastruktury wodno-kanalizacyjnej w Gminie Sicienko, w tym</t>
  </si>
  <si>
    <t xml:space="preserve">A.     
B. 350 000,00
C. </t>
  </si>
  <si>
    <t>Budowa sieci kanalizacyjnej w Kruszynie -    etap I odcinek sieci  od ul.Czaplej w Bydgoszczy do Kruszyna</t>
  </si>
  <si>
    <t>Budowa sieci kanalizacyjnej w Kruszynie -    część etapu II( centrum wsi)</t>
  </si>
  <si>
    <t>strona:2</t>
  </si>
  <si>
    <t>Przebudowa sieci wodociągowej w Kruszynie                           ( ul. Ogrodowa)</t>
  </si>
  <si>
    <t>Budowa kanalizacji sanitarnej wraz z przykanalikami w miejscowości Goncarzewy i przesyłem ścieków do przepompowni w Teresinie opracowanie  analizy efektywności kosztowej</t>
  </si>
  <si>
    <t>Przebudowa i rozbudowa oczyszczalni ścieków w Wojnowie</t>
  </si>
  <si>
    <t xml:space="preserve">Budowa przydomowych oczyszczalni ścieków  i przyłączy ciśnieniowych do sieci kanalizacji sanitarnej- dotacja </t>
  </si>
  <si>
    <t>A.   
B.
C.</t>
  </si>
  <si>
    <t>Dotacja dla podmiotów nienależących do sektora finansów publicznych</t>
  </si>
  <si>
    <t>Budowa oświetlenia ulicznego, w tym:</t>
  </si>
  <si>
    <t xml:space="preserve"> Kruszyn - I etap - dokumentacja techniczna ul Osówiecka, ul. Łąkowa, ul. Leśna do ul. Brzozowej- dokumentacja</t>
  </si>
  <si>
    <t>Mochle - droga do działek nr 131/…- dokumentacja</t>
  </si>
  <si>
    <t>Osówiec ul. Przy Lesie 1 punkt</t>
  </si>
  <si>
    <t>Pawłówek - Przeniesienie lamp z ul. Przyjaznej na ul. Nad Torem - dokumentacja</t>
  </si>
  <si>
    <t>Sicienko - ul. Lipowa 1 punkt, ul. Akacjowa 2 punkty</t>
  </si>
  <si>
    <t>Kamieniec - dokumentacja</t>
  </si>
  <si>
    <t xml:space="preserve">Rozbudowa oświetlenia w Strzelewie </t>
  </si>
  <si>
    <t>Budowa   świetlicy wiejskiej w Łukowcu</t>
  </si>
  <si>
    <t>Budowa   świetlicy wiejskiej w Teresinie</t>
  </si>
  <si>
    <t xml:space="preserve">Przebudowa świetlicy wiejskiej   w Dąbrówce Nowej    </t>
  </si>
  <si>
    <t>Budowa szamba przy świetlicy wiejskiej w Trzemiętówku</t>
  </si>
  <si>
    <t>dotacja dla Gminnego Ośrodka Kultury w Sicienku</t>
  </si>
  <si>
    <t>Budowa ogrodzenia placu zabaw w Osówcu</t>
  </si>
  <si>
    <t>Budowa boiska wielofunkcyjnego w Nowaczkowie</t>
  </si>
  <si>
    <t>Ogółem</t>
  </si>
  <si>
    <t xml:space="preserve">A.     
B.  600 000,00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</si>
  <si>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</si>
  <si>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</si>
  <si>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</si>
  <si>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</si>
  <si>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</si>
  <si>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</si>
  <si>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Załącznik Nr 2</t>
  </si>
  <si>
    <t xml:space="preserve">Dochody i wydatki związane z realizacją zadań z zakresu administracji rządowej i innych zadań zleconych odrębnymi ustawami  na 2017 rok                                                          PO ZMIANACH    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</si>
  <si>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</si>
  <si>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</si>
  <si>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</si>
  <si>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</si>
  <si>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</si>
  <si>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</si>
  <si>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</si>
  <si>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</si>
  <si>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</si>
  <si>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01095</t>
  </si>
  <si>
    <t>strona :1</t>
  </si>
  <si>
    <t xml:space="preserve"> -    </t>
  </si>
  <si>
    <t>OGÓŁEM</t>
  </si>
  <si>
    <t>do Uchwały Nr XXIX/…/17</t>
  </si>
  <si>
    <t>zmieniajacej  uchwałę  w sprawie uchwalenia budżetu gminy  na 2017 rok</t>
  </si>
  <si>
    <t>Załącznik Nr 5</t>
  </si>
  <si>
    <t>Gminny Program Profilaktyki i Rozwiązywania Problemów Alkoholowych i Gminny Program Przeciwdziałania Narkomanii  na 2017 rok</t>
  </si>
  <si>
    <t xml:space="preserve">PO ZMIANACH </t>
  </si>
  <si>
    <t>DOCHODY</t>
  </si>
  <si>
    <t>WYDATKI</t>
  </si>
  <si>
    <t>Wyszczególnienie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</si>
  <si>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</si>
  <si>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</si>
  <si>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</si>
  <si>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</si>
  <si>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Załącznik Nr 4</t>
  </si>
  <si>
    <t>Dochody i wydatki związane z realizacją zadań wykonywanych na podstawie porozumień  z organami administracji rządowej na 2017 rok</t>
  </si>
  <si>
    <t>w złotych</t>
  </si>
  <si>
    <t>§*</t>
  </si>
  <si>
    <t xml:space="preserve">Wydatki
ogółem
 </t>
  </si>
  <si>
    <t>dotacje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</si>
</sst>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_-* #,##0\ _z_ł_-;\-* #,##0\ _z_ł_-;_-* &quot;-&quot;??\ _z_ł_-;_-@_-"/>
  </numFmts>
  <fonts count="44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sz val="10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9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sz val="8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1"/>
      <name val="Arial CE"/>
      <family val="2"/>
      <charset val="238"/>
    </font>
    <font>
      <i/>
      <sz val="10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0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1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2" fillId="0" borderId="0"/>
    <xf numFmtId="0" fontId="19" fillId="0" borderId="0"/>
    <xf numFmtId="0" fontId="4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</cellStyleXfs>
  <cellXfs count="345">
    <xf numFmtId="0" fontId="0" fillId="0" borderId="0" xfId="0"/>
    <xf numFmtId="0" fontId="1" fillId="0" borderId="0" xfId="1"/>
    <xf numFmtId="0" fontId="3" fillId="0" borderId="0" xfId="2" applyFont="1" applyBorder="1"/>
    <xf numFmtId="0" fontId="2" fillId="0" borderId="0" xfId="2"/>
    <xf numFmtId="0" fontId="2" fillId="0" borderId="0" xfId="3" applyAlignment="1">
      <alignment vertical="center"/>
    </xf>
    <xf numFmtId="43" fontId="5" fillId="0" borderId="0" xfId="4" applyFont="1"/>
    <xf numFmtId="0" fontId="7" fillId="0" borderId="0" xfId="1" applyFont="1"/>
    <xf numFmtId="0" fontId="8" fillId="3" borderId="1" xfId="6" applyFont="1" applyFill="1" applyBorder="1" applyAlignment="1">
      <alignment horizontal="center" vertical="center" wrapText="1"/>
    </xf>
    <xf numFmtId="0" fontId="10" fillId="2" borderId="3" xfId="6" applyFont="1" applyFill="1" applyBorder="1" applyAlignment="1">
      <alignment vertical="center" wrapText="1"/>
    </xf>
    <xf numFmtId="43" fontId="10" fillId="2" borderId="3" xfId="7" applyNumberFormat="1" applyFont="1" applyFill="1" applyBorder="1" applyAlignment="1">
      <alignment horizontal="left" vertical="center" wrapText="1"/>
    </xf>
    <xf numFmtId="0" fontId="11" fillId="2" borderId="4" xfId="6" applyFont="1" applyFill="1" applyBorder="1" applyAlignment="1">
      <alignment horizontal="center" vertical="center"/>
    </xf>
    <xf numFmtId="0" fontId="11" fillId="2" borderId="4" xfId="6" applyFont="1" applyFill="1" applyBorder="1" applyAlignment="1">
      <alignment horizontal="center" vertical="center" wrapText="1"/>
    </xf>
    <xf numFmtId="0" fontId="10" fillId="2" borderId="6" xfId="6" applyFont="1" applyFill="1" applyBorder="1" applyAlignment="1">
      <alignment vertical="center" wrapText="1"/>
    </xf>
    <xf numFmtId="43" fontId="10" fillId="2" borderId="6" xfId="7" applyNumberFormat="1" applyFont="1" applyFill="1" applyBorder="1" applyAlignment="1">
      <alignment horizontal="left" vertical="center" wrapText="1"/>
    </xf>
    <xf numFmtId="0" fontId="10" fillId="2" borderId="4" xfId="6" applyFont="1" applyFill="1" applyBorder="1" applyAlignment="1">
      <alignment vertical="center" wrapText="1"/>
    </xf>
    <xf numFmtId="43" fontId="10" fillId="2" borderId="7" xfId="7" applyNumberFormat="1" applyFont="1" applyFill="1" applyBorder="1" applyAlignment="1">
      <alignment horizontal="left" vertical="center" wrapText="1"/>
    </xf>
    <xf numFmtId="0" fontId="10" fillId="2" borderId="7" xfId="6" applyFont="1" applyFill="1" applyBorder="1" applyAlignment="1">
      <alignment vertical="center" wrapText="1"/>
    </xf>
    <xf numFmtId="0" fontId="10" fillId="2" borderId="3" xfId="6" applyFont="1" applyFill="1" applyBorder="1" applyAlignment="1">
      <alignment horizontal="center" vertical="center" wrapText="1"/>
    </xf>
    <xf numFmtId="43" fontId="10" fillId="2" borderId="4" xfId="7" applyNumberFormat="1" applyFont="1" applyFill="1" applyBorder="1" applyAlignment="1">
      <alignment horizontal="left" vertical="center" wrapText="1"/>
    </xf>
    <xf numFmtId="0" fontId="11" fillId="2" borderId="9" xfId="5" applyFont="1" applyFill="1" applyBorder="1" applyAlignment="1">
      <alignment vertical="center" wrapText="1"/>
    </xf>
    <xf numFmtId="43" fontId="10" fillId="2" borderId="9" xfId="7" applyFont="1" applyFill="1" applyBorder="1" applyAlignment="1">
      <alignment vertical="center"/>
    </xf>
    <xf numFmtId="0" fontId="11" fillId="2" borderId="6" xfId="5" applyFont="1" applyFill="1" applyBorder="1" applyAlignment="1">
      <alignment vertical="center" wrapText="1"/>
    </xf>
    <xf numFmtId="0" fontId="11" fillId="2" borderId="4" xfId="5" applyFont="1" applyFill="1" applyBorder="1" applyAlignment="1">
      <alignment vertical="center" wrapText="1"/>
    </xf>
    <xf numFmtId="43" fontId="13" fillId="2" borderId="4" xfId="8" applyFont="1" applyFill="1" applyBorder="1" applyAlignment="1">
      <alignment vertical="center"/>
    </xf>
    <xf numFmtId="43" fontId="13" fillId="2" borderId="7" xfId="8" applyFont="1" applyFill="1" applyBorder="1" applyAlignment="1">
      <alignment vertical="center"/>
    </xf>
    <xf numFmtId="0" fontId="10" fillId="2" borderId="2" xfId="6" applyFont="1" applyFill="1" applyBorder="1" applyAlignment="1">
      <alignment vertical="center" wrapText="1"/>
    </xf>
    <xf numFmtId="43" fontId="10" fillId="2" borderId="2" xfId="7" applyNumberFormat="1" applyFont="1" applyFill="1" applyBorder="1" applyAlignment="1">
      <alignment horizontal="left" vertical="center" wrapText="1"/>
    </xf>
    <xf numFmtId="0" fontId="10" fillId="2" borderId="2" xfId="6" applyFont="1" applyFill="1" applyBorder="1" applyAlignment="1">
      <alignment horizontal="center" vertical="center" wrapText="1"/>
    </xf>
    <xf numFmtId="0" fontId="10" fillId="2" borderId="4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vertical="center" wrapText="1"/>
    </xf>
    <xf numFmtId="43" fontId="10" fillId="2" borderId="5" xfId="7" applyNumberFormat="1" applyFont="1" applyFill="1" applyBorder="1" applyAlignment="1">
      <alignment horizontal="left" vertical="center" wrapText="1"/>
    </xf>
    <xf numFmtId="43" fontId="10" fillId="2" borderId="3" xfId="8" applyFont="1" applyFill="1" applyBorder="1" applyAlignment="1">
      <alignment vertical="center"/>
    </xf>
    <xf numFmtId="43" fontId="10" fillId="2" borderId="6" xfId="8" applyFont="1" applyFill="1" applyBorder="1" applyAlignment="1">
      <alignment vertical="center"/>
    </xf>
    <xf numFmtId="43" fontId="10" fillId="2" borderId="4" xfId="8" applyFont="1" applyFill="1" applyBorder="1" applyAlignment="1">
      <alignment vertical="center"/>
    </xf>
    <xf numFmtId="43" fontId="1" fillId="0" borderId="0" xfId="1" applyNumberFormat="1"/>
    <xf numFmtId="0" fontId="11" fillId="2" borderId="3" xfId="5" applyFont="1" applyFill="1" applyBorder="1" applyAlignment="1">
      <alignment vertical="center" wrapText="1"/>
    </xf>
    <xf numFmtId="0" fontId="11" fillId="2" borderId="3" xfId="6" applyFont="1" applyFill="1" applyBorder="1" applyAlignment="1">
      <alignment horizontal="center" vertical="center"/>
    </xf>
    <xf numFmtId="0" fontId="11" fillId="2" borderId="7" xfId="5" applyFont="1" applyFill="1" applyBorder="1" applyAlignment="1">
      <alignment vertical="center" wrapText="1"/>
    </xf>
    <xf numFmtId="43" fontId="10" fillId="2" borderId="9" xfId="8" applyFont="1" applyFill="1" applyBorder="1" applyAlignment="1">
      <alignment vertical="center"/>
    </xf>
    <xf numFmtId="0" fontId="11" fillId="2" borderId="9" xfId="6" applyFont="1" applyFill="1" applyBorder="1" applyAlignment="1">
      <alignment horizontal="center" vertical="center"/>
    </xf>
    <xf numFmtId="0" fontId="13" fillId="2" borderId="1" xfId="5" applyFont="1" applyFill="1" applyBorder="1" applyAlignment="1">
      <alignment vertical="center" wrapText="1"/>
    </xf>
    <xf numFmtId="43" fontId="10" fillId="2" borderId="8" xfId="8" applyFont="1" applyFill="1" applyBorder="1" applyAlignment="1">
      <alignment vertical="center"/>
    </xf>
    <xf numFmtId="0" fontId="13" fillId="2" borderId="9" xfId="5" applyFont="1" applyFill="1" applyBorder="1" applyAlignment="1">
      <alignment vertical="center" wrapText="1"/>
    </xf>
    <xf numFmtId="0" fontId="13" fillId="2" borderId="3" xfId="6" applyFont="1" applyFill="1" applyBorder="1" applyAlignment="1">
      <alignment vertical="center" wrapText="1"/>
    </xf>
    <xf numFmtId="0" fontId="13" fillId="2" borderId="6" xfId="6" applyFont="1" applyFill="1" applyBorder="1" applyAlignment="1">
      <alignment vertical="center" wrapText="1"/>
    </xf>
    <xf numFmtId="0" fontId="13" fillId="2" borderId="4" xfId="6" applyFont="1" applyFill="1" applyBorder="1" applyAlignment="1">
      <alignment vertical="center" wrapText="1"/>
    </xf>
    <xf numFmtId="0" fontId="13" fillId="2" borderId="8" xfId="6" applyFont="1" applyFill="1" applyBorder="1" applyAlignment="1">
      <alignment vertical="center" wrapText="1"/>
    </xf>
    <xf numFmtId="0" fontId="11" fillId="2" borderId="9" xfId="6" applyFont="1" applyFill="1" applyBorder="1" applyAlignment="1">
      <alignment horizontal="center" vertical="center" wrapText="1"/>
    </xf>
    <xf numFmtId="43" fontId="10" fillId="2" borderId="7" xfId="8" applyFont="1" applyFill="1" applyBorder="1" applyAlignment="1">
      <alignment vertical="center"/>
    </xf>
    <xf numFmtId="0" fontId="10" fillId="2" borderId="9" xfId="6" applyFont="1" applyFill="1" applyBorder="1" applyAlignment="1">
      <alignment vertical="center" wrapText="1"/>
    </xf>
    <xf numFmtId="0" fontId="13" fillId="2" borderId="3" xfId="5" applyFont="1" applyFill="1" applyBorder="1" applyAlignment="1">
      <alignment vertical="center" wrapText="1"/>
    </xf>
    <xf numFmtId="0" fontId="13" fillId="2" borderId="6" xfId="5" applyFont="1" applyFill="1" applyBorder="1" applyAlignment="1">
      <alignment vertical="center" wrapText="1"/>
    </xf>
    <xf numFmtId="0" fontId="13" fillId="2" borderId="9" xfId="6" applyFont="1" applyFill="1" applyBorder="1" applyAlignment="1">
      <alignment vertical="center" wrapText="1"/>
    </xf>
    <xf numFmtId="0" fontId="10" fillId="2" borderId="9" xfId="6" applyFont="1" applyFill="1" applyBorder="1" applyAlignment="1">
      <alignment horizontal="center" vertical="center" wrapText="1"/>
    </xf>
    <xf numFmtId="0" fontId="13" fillId="2" borderId="4" xfId="5" applyFont="1" applyFill="1" applyBorder="1" applyAlignment="1">
      <alignment vertical="center" wrapText="1"/>
    </xf>
    <xf numFmtId="0" fontId="11" fillId="2" borderId="7" xfId="6" applyFont="1" applyFill="1" applyBorder="1" applyAlignment="1">
      <alignment horizontal="center"/>
    </xf>
    <xf numFmtId="0" fontId="11" fillId="2" borderId="8" xfId="6" applyFont="1" applyFill="1" applyBorder="1" applyAlignment="1">
      <alignment horizontal="center"/>
    </xf>
    <xf numFmtId="0" fontId="11" fillId="2" borderId="3" xfId="6" applyFont="1" applyFill="1" applyBorder="1" applyAlignment="1">
      <alignment horizontal="center" vertical="center" wrapText="1"/>
    </xf>
    <xf numFmtId="0" fontId="11" fillId="2" borderId="4" xfId="6" applyFont="1" applyFill="1" applyBorder="1" applyAlignment="1">
      <alignment vertical="center" wrapText="1"/>
    </xf>
    <xf numFmtId="0" fontId="11" fillId="2" borderId="8" xfId="6" applyFont="1" applyFill="1" applyBorder="1" applyAlignment="1">
      <alignment vertical="center" wrapText="1"/>
    </xf>
    <xf numFmtId="43" fontId="10" fillId="2" borderId="3" xfId="8" applyFont="1" applyFill="1" applyBorder="1" applyAlignment="1">
      <alignment horizontal="center" vertical="center"/>
    </xf>
    <xf numFmtId="43" fontId="10" fillId="2" borderId="4" xfId="8" applyFont="1" applyFill="1" applyBorder="1" applyAlignment="1">
      <alignment horizontal="center" vertical="center"/>
    </xf>
    <xf numFmtId="43" fontId="10" fillId="2" borderId="9" xfId="8" applyFont="1" applyFill="1" applyBorder="1" applyAlignment="1">
      <alignment horizontal="center" vertical="center"/>
    </xf>
    <xf numFmtId="43" fontId="10" fillId="2" borderId="6" xfId="8" applyFont="1" applyFill="1" applyBorder="1" applyAlignment="1">
      <alignment horizontal="center" vertical="center"/>
    </xf>
    <xf numFmtId="43" fontId="10" fillId="2" borderId="7" xfId="8" applyFont="1" applyFill="1" applyBorder="1" applyAlignment="1">
      <alignment horizontal="center" vertical="center"/>
    </xf>
    <xf numFmtId="0" fontId="14" fillId="2" borderId="1" xfId="6" applyFont="1" applyFill="1" applyBorder="1"/>
    <xf numFmtId="43" fontId="14" fillId="2" borderId="1" xfId="7" applyFont="1" applyFill="1" applyBorder="1"/>
    <xf numFmtId="0" fontId="14" fillId="2" borderId="1" xfId="6" applyFont="1" applyFill="1" applyBorder="1" applyAlignment="1">
      <alignment vertical="center"/>
    </xf>
    <xf numFmtId="0" fontId="11" fillId="2" borderId="7" xfId="6" applyFont="1" applyFill="1" applyBorder="1" applyAlignment="1">
      <alignment horizontal="center" vertical="center"/>
    </xf>
    <xf numFmtId="0" fontId="11" fillId="2" borderId="8" xfId="6" applyFont="1" applyFill="1" applyBorder="1" applyAlignment="1">
      <alignment horizontal="center" vertical="center"/>
    </xf>
    <xf numFmtId="0" fontId="11" fillId="2" borderId="7" xfId="6" applyFont="1" applyFill="1" applyBorder="1" applyAlignment="1">
      <alignment horizontal="center" vertical="center" wrapText="1"/>
    </xf>
    <xf numFmtId="0" fontId="11" fillId="2" borderId="8" xfId="6" applyFont="1" applyFill="1" applyBorder="1" applyAlignment="1">
      <alignment horizontal="center" vertical="center" wrapText="1"/>
    </xf>
    <xf numFmtId="0" fontId="11" fillId="2" borderId="5" xfId="6" applyFont="1" applyFill="1" applyBorder="1" applyAlignment="1">
      <alignment horizontal="center" vertical="center"/>
    </xf>
    <xf numFmtId="0" fontId="11" fillId="2" borderId="2" xfId="6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center" vertical="center"/>
    </xf>
    <xf numFmtId="0" fontId="11" fillId="2" borderId="5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16" fillId="0" borderId="0" xfId="3" applyFont="1" applyAlignment="1">
      <alignment vertical="center"/>
    </xf>
    <xf numFmtId="0" fontId="17" fillId="0" borderId="0" xfId="10" applyFont="1"/>
    <xf numFmtId="0" fontId="18" fillId="0" borderId="0" xfId="3" applyFont="1" applyAlignment="1">
      <alignment vertical="center" wrapText="1"/>
    </xf>
    <xf numFmtId="43" fontId="2" fillId="0" borderId="0" xfId="7" applyFont="1"/>
    <xf numFmtId="0" fontId="2" fillId="0" borderId="0" xfId="3"/>
    <xf numFmtId="0" fontId="22" fillId="0" borderId="0" xfId="11" applyFont="1"/>
    <xf numFmtId="0" fontId="21" fillId="0" borderId="0" xfId="3" applyFont="1" applyFill="1" applyAlignment="1">
      <alignment vertical="center" wrapText="1"/>
    </xf>
    <xf numFmtId="41" fontId="25" fillId="2" borderId="2" xfId="3" applyNumberFormat="1" applyFont="1" applyFill="1" applyBorder="1" applyAlignment="1">
      <alignment horizontal="center" vertical="center"/>
    </xf>
    <xf numFmtId="0" fontId="25" fillId="2" borderId="2" xfId="3" quotePrefix="1" applyNumberFormat="1" applyFont="1" applyFill="1" applyBorder="1" applyAlignment="1">
      <alignment horizontal="center" vertical="center"/>
    </xf>
    <xf numFmtId="41" fontId="25" fillId="2" borderId="2" xfId="12" applyNumberFormat="1" applyFont="1" applyFill="1" applyBorder="1" applyAlignment="1">
      <alignment vertical="center" wrapText="1"/>
    </xf>
    <xf numFmtId="164" fontId="25" fillId="2" borderId="3" xfId="3" applyNumberFormat="1" applyFont="1" applyFill="1" applyBorder="1" applyAlignment="1">
      <alignment vertical="center"/>
    </xf>
    <xf numFmtId="164" fontId="25" fillId="2" borderId="2" xfId="3" applyNumberFormat="1" applyFont="1" applyFill="1" applyBorder="1" applyAlignment="1">
      <alignment vertical="center"/>
    </xf>
    <xf numFmtId="41" fontId="26" fillId="2" borderId="4" xfId="3" applyNumberFormat="1" applyFont="1" applyFill="1" applyBorder="1" applyAlignment="1">
      <alignment horizontal="center" vertical="center"/>
    </xf>
    <xf numFmtId="0" fontId="26" fillId="2" borderId="4" xfId="3" quotePrefix="1" applyNumberFormat="1" applyFont="1" applyFill="1" applyBorder="1" applyAlignment="1">
      <alignment horizontal="center" vertical="center"/>
    </xf>
    <xf numFmtId="41" fontId="27" fillId="2" borderId="4" xfId="12" applyNumberFormat="1" applyFont="1" applyFill="1" applyBorder="1" applyAlignment="1">
      <alignment vertical="center" wrapText="1"/>
    </xf>
    <xf numFmtId="164" fontId="26" fillId="2" borderId="4" xfId="3" applyNumberFormat="1" applyFont="1" applyFill="1" applyBorder="1" applyAlignment="1">
      <alignment vertical="center"/>
    </xf>
    <xf numFmtId="165" fontId="26" fillId="2" borderId="4" xfId="3" applyNumberFormat="1" applyFont="1" applyFill="1" applyBorder="1" applyAlignment="1">
      <alignment vertical="center"/>
    </xf>
    <xf numFmtId="0" fontId="26" fillId="2" borderId="7" xfId="3" quotePrefix="1" applyNumberFormat="1" applyFont="1" applyFill="1" applyBorder="1" applyAlignment="1">
      <alignment horizontal="center" vertical="center"/>
    </xf>
    <xf numFmtId="41" fontId="27" fillId="2" borderId="7" xfId="12" applyNumberFormat="1" applyFont="1" applyFill="1" applyBorder="1" applyAlignment="1">
      <alignment vertical="center" wrapText="1"/>
    </xf>
    <xf numFmtId="164" fontId="26" fillId="2" borderId="7" xfId="3" applyNumberFormat="1" applyFont="1" applyFill="1" applyBorder="1" applyAlignment="1">
      <alignment vertical="center"/>
    </xf>
    <xf numFmtId="165" fontId="26" fillId="2" borderId="7" xfId="3" applyNumberFormat="1" applyFont="1" applyFill="1" applyBorder="1" applyAlignment="1">
      <alignment vertical="center"/>
    </xf>
    <xf numFmtId="41" fontId="26" fillId="2" borderId="7" xfId="3" applyNumberFormat="1" applyFont="1" applyFill="1" applyBorder="1" applyAlignment="1">
      <alignment horizontal="center" vertical="center"/>
    </xf>
    <xf numFmtId="41" fontId="26" fillId="2" borderId="1" xfId="3" applyNumberFormat="1" applyFont="1" applyFill="1" applyBorder="1" applyAlignment="1">
      <alignment horizontal="center" vertical="center"/>
    </xf>
    <xf numFmtId="0" fontId="25" fillId="2" borderId="1" xfId="3" quotePrefix="1" applyNumberFormat="1" applyFont="1" applyFill="1" applyBorder="1" applyAlignment="1">
      <alignment horizontal="center" vertical="center"/>
    </xf>
    <xf numFmtId="0" fontId="5" fillId="5" borderId="14" xfId="0" applyFont="1" applyFill="1" applyBorder="1" applyAlignment="1" applyProtection="1">
      <alignment vertical="center" wrapText="1" shrinkToFit="1"/>
      <protection locked="0"/>
    </xf>
    <xf numFmtId="43" fontId="5" fillId="5" borderId="15" xfId="9" applyFont="1" applyFill="1" applyBorder="1" applyAlignment="1" applyProtection="1">
      <alignment horizontal="right" vertical="center" shrinkToFit="1"/>
      <protection locked="0"/>
    </xf>
    <xf numFmtId="43" fontId="5" fillId="5" borderId="15" xfId="9" applyFont="1" applyFill="1" applyBorder="1" applyAlignment="1" applyProtection="1">
      <alignment vertical="center" shrinkToFit="1"/>
      <protection locked="0"/>
    </xf>
    <xf numFmtId="165" fontId="26" fillId="2" borderId="1" xfId="3" applyNumberFormat="1" applyFont="1" applyFill="1" applyBorder="1" applyAlignment="1">
      <alignment vertical="center"/>
    </xf>
    <xf numFmtId="164" fontId="25" fillId="2" borderId="1" xfId="3" applyNumberFormat="1" applyFont="1" applyFill="1" applyBorder="1" applyAlignment="1">
      <alignment vertical="center" wrapText="1"/>
    </xf>
    <xf numFmtId="164" fontId="26" fillId="2" borderId="1" xfId="3" applyNumberFormat="1" applyFont="1" applyFill="1" applyBorder="1" applyAlignment="1">
      <alignment vertical="center"/>
    </xf>
    <xf numFmtId="0" fontId="25" fillId="2" borderId="1" xfId="3" applyFont="1" applyFill="1" applyBorder="1" applyAlignment="1">
      <alignment horizontal="left" vertical="center" wrapText="1"/>
    </xf>
    <xf numFmtId="0" fontId="25" fillId="2" borderId="2" xfId="3" applyFont="1" applyFill="1" applyBorder="1" applyAlignment="1">
      <alignment horizontal="center" vertical="center"/>
    </xf>
    <xf numFmtId="0" fontId="25" fillId="2" borderId="1" xfId="3" applyNumberFormat="1" applyFont="1" applyFill="1" applyBorder="1" applyAlignment="1">
      <alignment horizontal="center" vertical="center"/>
    </xf>
    <xf numFmtId="41" fontId="25" fillId="2" borderId="1" xfId="3" applyNumberFormat="1" applyFont="1" applyFill="1" applyBorder="1" applyAlignment="1">
      <alignment vertical="center" wrapText="1"/>
    </xf>
    <xf numFmtId="164" fontId="25" fillId="2" borderId="1" xfId="3" applyNumberFormat="1" applyFont="1" applyFill="1" applyBorder="1" applyAlignment="1">
      <alignment vertical="center"/>
    </xf>
    <xf numFmtId="0" fontId="25" fillId="2" borderId="1" xfId="3" applyFont="1" applyFill="1" applyBorder="1" applyAlignment="1">
      <alignment vertical="center" wrapText="1"/>
    </xf>
    <xf numFmtId="164" fontId="28" fillId="2" borderId="1" xfId="3" applyNumberFormat="1" applyFont="1" applyFill="1" applyBorder="1" applyAlignment="1">
      <alignment vertical="center" wrapText="1"/>
    </xf>
    <xf numFmtId="0" fontId="25" fillId="2" borderId="1" xfId="13" applyNumberFormat="1" applyFont="1" applyFill="1" applyBorder="1" applyAlignment="1">
      <alignment horizontal="center" vertical="center"/>
    </xf>
    <xf numFmtId="0" fontId="25" fillId="2" borderId="1" xfId="3" applyFont="1" applyFill="1" applyBorder="1" applyAlignment="1">
      <alignment vertical="center"/>
    </xf>
    <xf numFmtId="0" fontId="25" fillId="2" borderId="3" xfId="3" applyNumberFormat="1" applyFont="1" applyFill="1" applyBorder="1" applyAlignment="1">
      <alignment horizontal="center" vertical="center"/>
    </xf>
    <xf numFmtId="164" fontId="25" fillId="2" borderId="3" xfId="3" applyNumberFormat="1" applyFont="1" applyFill="1" applyBorder="1" applyAlignment="1">
      <alignment vertical="center" wrapText="1"/>
    </xf>
    <xf numFmtId="0" fontId="25" fillId="2" borderId="9" xfId="3" applyNumberFormat="1" applyFont="1" applyFill="1" applyBorder="1" applyAlignment="1">
      <alignment horizontal="center" vertical="center" wrapText="1"/>
    </xf>
    <xf numFmtId="164" fontId="25" fillId="2" borderId="9" xfId="3" applyNumberFormat="1" applyFont="1" applyFill="1" applyBorder="1" applyAlignment="1">
      <alignment vertical="center"/>
    </xf>
    <xf numFmtId="164" fontId="25" fillId="2" borderId="9" xfId="3" applyNumberFormat="1" applyFont="1" applyFill="1" applyBorder="1" applyAlignment="1">
      <alignment vertical="center" wrapText="1"/>
    </xf>
    <xf numFmtId="0" fontId="25" fillId="2" borderId="2" xfId="13" applyNumberFormat="1" applyFont="1" applyFill="1" applyBorder="1" applyAlignment="1">
      <alignment horizontal="center" vertical="center"/>
    </xf>
    <xf numFmtId="0" fontId="25" fillId="2" borderId="2" xfId="3" applyNumberFormat="1" applyFont="1" applyFill="1" applyBorder="1" applyAlignment="1">
      <alignment horizontal="center" vertical="center"/>
    </xf>
    <xf numFmtId="41" fontId="25" fillId="2" borderId="2" xfId="3" applyNumberFormat="1" applyFont="1" applyFill="1" applyBorder="1" applyAlignment="1">
      <alignment vertical="center" wrapText="1"/>
    </xf>
    <xf numFmtId="0" fontId="25" fillId="2" borderId="3" xfId="3" applyFont="1" applyFill="1" applyBorder="1" applyAlignment="1">
      <alignment horizontal="center" vertical="center"/>
    </xf>
    <xf numFmtId="41" fontId="25" fillId="2" borderId="3" xfId="3" applyNumberFormat="1" applyFont="1" applyFill="1" applyBorder="1" applyAlignment="1">
      <alignment vertical="center" wrapText="1"/>
    </xf>
    <xf numFmtId="0" fontId="25" fillId="2" borderId="6" xfId="3" applyFont="1" applyFill="1" applyBorder="1" applyAlignment="1">
      <alignment horizontal="center" vertical="center"/>
    </xf>
    <xf numFmtId="0" fontId="25" fillId="2" borderId="6" xfId="3" applyNumberFormat="1" applyFont="1" applyFill="1" applyBorder="1" applyAlignment="1">
      <alignment horizontal="center" vertical="center"/>
    </xf>
    <xf numFmtId="41" fontId="29" fillId="2" borderId="4" xfId="3" applyNumberFormat="1" applyFont="1" applyFill="1" applyBorder="1" applyAlignment="1">
      <alignment vertical="center" wrapText="1"/>
    </xf>
    <xf numFmtId="164" fontId="25" fillId="2" borderId="6" xfId="3" applyNumberFormat="1" applyFont="1" applyFill="1" applyBorder="1" applyAlignment="1">
      <alignment vertical="center"/>
    </xf>
    <xf numFmtId="0" fontId="25" fillId="2" borderId="8" xfId="3" applyNumberFormat="1" applyFont="1" applyFill="1" applyBorder="1" applyAlignment="1">
      <alignment horizontal="center" vertical="center"/>
    </xf>
    <xf numFmtId="41" fontId="29" fillId="2" borderId="9" xfId="3" applyNumberFormat="1" applyFont="1" applyFill="1" applyBorder="1" applyAlignment="1">
      <alignment vertical="center" wrapText="1"/>
    </xf>
    <xf numFmtId="164" fontId="25" fillId="2" borderId="8" xfId="3" applyNumberFormat="1" applyFont="1" applyFill="1" applyBorder="1" applyAlignment="1">
      <alignment vertical="center"/>
    </xf>
    <xf numFmtId="0" fontId="28" fillId="2" borderId="1" xfId="3" applyFont="1" applyFill="1" applyBorder="1" applyAlignment="1">
      <alignment horizontal="center" vertical="center"/>
    </xf>
    <xf numFmtId="41" fontId="30" fillId="2" borderId="1" xfId="3" applyNumberFormat="1" applyFont="1" applyFill="1" applyBorder="1" applyAlignment="1">
      <alignment vertical="center" wrapText="1"/>
    </xf>
    <xf numFmtId="0" fontId="25" fillId="2" borderId="1" xfId="3" applyFont="1" applyFill="1" applyBorder="1" applyAlignment="1">
      <alignment horizontal="center" vertical="center"/>
    </xf>
    <xf numFmtId="0" fontId="25" fillId="2" borderId="2" xfId="3" applyFont="1" applyFill="1" applyBorder="1" applyAlignment="1">
      <alignment vertical="center"/>
    </xf>
    <xf numFmtId="164" fontId="28" fillId="2" borderId="2" xfId="3" applyNumberFormat="1" applyFont="1" applyFill="1" applyBorder="1" applyAlignment="1">
      <alignment vertical="center" wrapText="1"/>
    </xf>
    <xf numFmtId="0" fontId="25" fillId="2" borderId="2" xfId="3" applyFont="1" applyFill="1" applyBorder="1" applyAlignment="1">
      <alignment vertical="center" wrapText="1"/>
    </xf>
    <xf numFmtId="0" fontId="25" fillId="2" borderId="5" xfId="3" applyFont="1" applyFill="1" applyBorder="1" applyAlignment="1">
      <alignment horizontal="center" vertical="center"/>
    </xf>
    <xf numFmtId="0" fontId="25" fillId="2" borderId="9" xfId="3" applyNumberFormat="1" applyFont="1" applyFill="1" applyBorder="1" applyAlignment="1">
      <alignment horizontal="center" vertical="center"/>
    </xf>
    <xf numFmtId="164" fontId="25" fillId="2" borderId="9" xfId="3" applyNumberFormat="1" applyFont="1" applyFill="1" applyBorder="1" applyAlignment="1">
      <alignment horizontal="center" vertical="center"/>
    </xf>
    <xf numFmtId="0" fontId="25" fillId="2" borderId="5" xfId="3" applyNumberFormat="1" applyFont="1" applyFill="1" applyBorder="1" applyAlignment="1">
      <alignment horizontal="center" vertical="center"/>
    </xf>
    <xf numFmtId="41" fontId="25" fillId="2" borderId="5" xfId="3" applyNumberFormat="1" applyFont="1" applyFill="1" applyBorder="1" applyAlignment="1">
      <alignment horizontal="left" vertical="center" wrapText="1"/>
    </xf>
    <xf numFmtId="164" fontId="25" fillId="2" borderId="5" xfId="3" applyNumberFormat="1" applyFont="1" applyFill="1" applyBorder="1" applyAlignment="1">
      <alignment horizontal="center" vertical="center"/>
    </xf>
    <xf numFmtId="164" fontId="25" fillId="2" borderId="5" xfId="3" applyNumberFormat="1" applyFont="1" applyFill="1" applyBorder="1" applyAlignment="1">
      <alignment vertical="center"/>
    </xf>
    <xf numFmtId="41" fontId="25" fillId="2" borderId="1" xfId="3" applyNumberFormat="1" applyFont="1" applyFill="1" applyBorder="1" applyAlignment="1">
      <alignment horizontal="left" vertical="center" wrapText="1"/>
    </xf>
    <xf numFmtId="164" fontId="25" fillId="2" borderId="1" xfId="3" applyNumberFormat="1" applyFont="1" applyFill="1" applyBorder="1" applyAlignment="1">
      <alignment horizontal="center" vertical="center"/>
    </xf>
    <xf numFmtId="0" fontId="25" fillId="2" borderId="2" xfId="3" applyNumberFormat="1" applyFont="1" applyFill="1" applyBorder="1" applyAlignment="1">
      <alignment vertical="center"/>
    </xf>
    <xf numFmtId="41" fontId="25" fillId="2" borderId="2" xfId="3" applyNumberFormat="1" applyFont="1" applyFill="1" applyBorder="1" applyAlignment="1">
      <alignment horizontal="left" vertical="center" wrapText="1"/>
    </xf>
    <xf numFmtId="164" fontId="25" fillId="2" borderId="2" xfId="3" applyNumberFormat="1" applyFont="1" applyFill="1" applyBorder="1" applyAlignment="1">
      <alignment vertical="center" wrapText="1"/>
    </xf>
    <xf numFmtId="0" fontId="25" fillId="2" borderId="5" xfId="3" applyNumberFormat="1" applyFont="1" applyFill="1" applyBorder="1" applyAlignment="1">
      <alignment vertical="center"/>
    </xf>
    <xf numFmtId="0" fontId="25" fillId="2" borderId="4" xfId="3" applyNumberFormat="1" applyFont="1" applyFill="1" applyBorder="1" applyAlignment="1">
      <alignment horizontal="center" vertical="center"/>
    </xf>
    <xf numFmtId="0" fontId="29" fillId="2" borderId="9" xfId="5" applyFont="1" applyFill="1" applyBorder="1" applyAlignment="1">
      <alignment wrapText="1"/>
    </xf>
    <xf numFmtId="164" fontId="29" fillId="2" borderId="4" xfId="3" applyNumberFormat="1" applyFont="1" applyFill="1" applyBorder="1" applyAlignment="1">
      <alignment vertical="center"/>
    </xf>
    <xf numFmtId="164" fontId="29" fillId="2" borderId="2" xfId="3" applyNumberFormat="1" applyFont="1" applyFill="1" applyBorder="1" applyAlignment="1">
      <alignment vertical="center" wrapText="1"/>
    </xf>
    <xf numFmtId="164" fontId="31" fillId="2" borderId="7" xfId="3" applyNumberFormat="1" applyFont="1" applyFill="1" applyBorder="1" applyAlignment="1">
      <alignment vertical="center"/>
    </xf>
    <xf numFmtId="0" fontId="29" fillId="2" borderId="8" xfId="5" applyFont="1" applyFill="1" applyBorder="1" applyAlignment="1">
      <alignment wrapText="1"/>
    </xf>
    <xf numFmtId="164" fontId="31" fillId="2" borderId="5" xfId="3" applyNumberFormat="1" applyFont="1" applyFill="1" applyBorder="1" applyAlignment="1">
      <alignment vertical="center"/>
    </xf>
    <xf numFmtId="164" fontId="29" fillId="2" borderId="9" xfId="3" applyNumberFormat="1" applyFont="1" applyFill="1" applyBorder="1" applyAlignment="1">
      <alignment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1" xfId="3" applyNumberFormat="1" applyFont="1" applyFill="1" applyBorder="1" applyAlignment="1">
      <alignment vertical="center"/>
    </xf>
    <xf numFmtId="0" fontId="30" fillId="2" borderId="1" xfId="3" applyNumberFormat="1" applyFont="1" applyFill="1" applyBorder="1" applyAlignment="1">
      <alignment horizontal="center" vertical="center"/>
    </xf>
    <xf numFmtId="0" fontId="30" fillId="2" borderId="1" xfId="5" applyFont="1" applyFill="1" applyBorder="1" applyAlignment="1">
      <alignment wrapText="1"/>
    </xf>
    <xf numFmtId="164" fontId="32" fillId="2" borderId="1" xfId="3" applyNumberFormat="1" applyFont="1" applyFill="1" applyBorder="1" applyAlignment="1">
      <alignment vertical="center"/>
    </xf>
    <xf numFmtId="0" fontId="25" fillId="2" borderId="8" xfId="3" applyFont="1" applyFill="1" applyBorder="1" applyAlignment="1">
      <alignment horizontal="center" vertical="center"/>
    </xf>
    <xf numFmtId="41" fontId="30" fillId="2" borderId="8" xfId="3" applyNumberFormat="1" applyFont="1" applyFill="1" applyBorder="1" applyAlignment="1">
      <alignment horizontal="left" vertical="center" wrapText="1"/>
    </xf>
    <xf numFmtId="164" fontId="30" fillId="2" borderId="8" xfId="3" applyNumberFormat="1" applyFont="1" applyFill="1" applyBorder="1" applyAlignment="1">
      <alignment vertical="center"/>
    </xf>
    <xf numFmtId="164" fontId="33" fillId="2" borderId="8" xfId="3" applyNumberFormat="1" applyFont="1" applyFill="1" applyBorder="1" applyAlignment="1">
      <alignment vertical="center"/>
    </xf>
    <xf numFmtId="164" fontId="34" fillId="2" borderId="8" xfId="3" applyNumberFormat="1" applyFont="1" applyFill="1" applyBorder="1" applyAlignment="1">
      <alignment vertical="center" wrapText="1"/>
    </xf>
    <xf numFmtId="0" fontId="28" fillId="2" borderId="8" xfId="3" applyFont="1" applyFill="1" applyBorder="1" applyAlignment="1">
      <alignment vertical="center" wrapText="1"/>
    </xf>
    <xf numFmtId="0" fontId="25" fillId="2" borderId="4" xfId="3" applyFont="1" applyFill="1" applyBorder="1" applyAlignment="1">
      <alignment horizontal="center" vertical="center"/>
    </xf>
    <xf numFmtId="164" fontId="25" fillId="2" borderId="4" xfId="3" applyNumberFormat="1" applyFont="1" applyFill="1" applyBorder="1" applyAlignment="1">
      <alignment vertical="center"/>
    </xf>
    <xf numFmtId="0" fontId="25" fillId="2" borderId="7" xfId="3" applyNumberFormat="1" applyFont="1" applyFill="1" applyBorder="1" applyAlignment="1">
      <alignment horizontal="center" vertical="center"/>
    </xf>
    <xf numFmtId="0" fontId="25" fillId="2" borderId="7" xfId="3" applyFont="1" applyFill="1" applyBorder="1" applyAlignment="1">
      <alignment horizontal="center" vertical="center"/>
    </xf>
    <xf numFmtId="0" fontId="3" fillId="2" borderId="8" xfId="3" applyNumberFormat="1" applyFont="1" applyFill="1" applyBorder="1" applyAlignment="1">
      <alignment horizontal="center" vertical="center"/>
    </xf>
    <xf numFmtId="41" fontId="3" fillId="2" borderId="5" xfId="3" applyNumberFormat="1" applyFont="1" applyFill="1" applyBorder="1" applyAlignment="1">
      <alignment vertical="center" wrapText="1"/>
    </xf>
    <xf numFmtId="164" fontId="35" fillId="2" borderId="2" xfId="3" applyNumberFormat="1" applyFont="1" applyFill="1" applyBorder="1" applyAlignment="1">
      <alignment vertical="center"/>
    </xf>
    <xf numFmtId="164" fontId="34" fillId="2" borderId="1" xfId="3" applyNumberFormat="1" applyFont="1" applyFill="1" applyBorder="1" applyAlignment="1">
      <alignment vertical="center" wrapText="1"/>
    </xf>
    <xf numFmtId="0" fontId="3" fillId="2" borderId="1" xfId="3" applyNumberFormat="1" applyFont="1" applyFill="1" applyBorder="1" applyAlignment="1">
      <alignment horizontal="center" vertical="center"/>
    </xf>
    <xf numFmtId="41" fontId="3" fillId="2" borderId="1" xfId="3" applyNumberFormat="1" applyFont="1" applyFill="1" applyBorder="1" applyAlignment="1">
      <alignment vertical="center" wrapText="1"/>
    </xf>
    <xf numFmtId="0" fontId="28" fillId="2" borderId="2" xfId="3" applyFont="1" applyFill="1" applyBorder="1" applyAlignment="1">
      <alignment vertical="center" wrapText="1"/>
    </xf>
    <xf numFmtId="0" fontId="3" fillId="2" borderId="5" xfId="3" applyNumberFormat="1" applyFont="1" applyFill="1" applyBorder="1" applyAlignment="1">
      <alignment horizontal="center" vertical="center"/>
    </xf>
    <xf numFmtId="164" fontId="34" fillId="2" borderId="2" xfId="3" applyNumberFormat="1" applyFont="1" applyFill="1" applyBorder="1" applyAlignment="1">
      <alignment vertical="center" wrapText="1"/>
    </xf>
    <xf numFmtId="164" fontId="35" fillId="2" borderId="1" xfId="3" applyNumberFormat="1" applyFont="1" applyFill="1" applyBorder="1" applyAlignment="1">
      <alignment vertical="center"/>
    </xf>
    <xf numFmtId="0" fontId="28" fillId="2" borderId="1" xfId="3" applyFont="1" applyFill="1" applyBorder="1" applyAlignment="1">
      <alignment vertical="center" wrapText="1"/>
    </xf>
    <xf numFmtId="0" fontId="3" fillId="2" borderId="2" xfId="3" applyNumberFormat="1" applyFont="1" applyFill="1" applyBorder="1" applyAlignment="1">
      <alignment vertical="center"/>
    </xf>
    <xf numFmtId="0" fontId="3" fillId="2" borderId="2" xfId="3" applyNumberFormat="1" applyFont="1" applyFill="1" applyBorder="1" applyAlignment="1">
      <alignment horizontal="center" vertical="center" wrapText="1"/>
    </xf>
    <xf numFmtId="41" fontId="3" fillId="2" borderId="2" xfId="3" applyNumberFormat="1" applyFont="1" applyFill="1" applyBorder="1" applyAlignment="1">
      <alignment vertical="center" wrapText="1"/>
    </xf>
    <xf numFmtId="164" fontId="24" fillId="2" borderId="22" xfId="3" applyNumberFormat="1" applyFont="1" applyFill="1" applyBorder="1" applyAlignment="1">
      <alignment vertical="center"/>
    </xf>
    <xf numFmtId="164" fontId="24" fillId="2" borderId="22" xfId="3" applyNumberFormat="1" applyFont="1" applyFill="1" applyBorder="1" applyAlignment="1">
      <alignment vertical="center" wrapText="1"/>
    </xf>
    <xf numFmtId="0" fontId="24" fillId="2" borderId="23" xfId="3" applyFont="1" applyFill="1" applyBorder="1" applyAlignment="1">
      <alignment horizontal="center" vertical="center"/>
    </xf>
    <xf numFmtId="43" fontId="2" fillId="0" borderId="0" xfId="3" applyNumberFormat="1" applyAlignment="1">
      <alignment vertical="center"/>
    </xf>
    <xf numFmtId="0" fontId="2" fillId="0" borderId="0" xfId="3" applyFont="1" applyAlignment="1">
      <alignment vertical="center"/>
    </xf>
    <xf numFmtId="0" fontId="32" fillId="0" borderId="0" xfId="3" applyFont="1" applyAlignment="1">
      <alignment vertical="center"/>
    </xf>
    <xf numFmtId="0" fontId="4" fillId="0" borderId="0" xfId="5" applyAlignment="1">
      <alignment vertical="center"/>
    </xf>
    <xf numFmtId="43" fontId="0" fillId="0" borderId="0" xfId="4" applyFont="1"/>
    <xf numFmtId="0" fontId="2" fillId="0" borderId="0" xfId="14" applyAlignment="1">
      <alignment vertical="center"/>
    </xf>
    <xf numFmtId="0" fontId="4" fillId="0" borderId="0" xfId="5"/>
    <xf numFmtId="0" fontId="2" fillId="0" borderId="0" xfId="14"/>
    <xf numFmtId="0" fontId="36" fillId="0" borderId="0" xfId="5" applyNumberFormat="1" applyFont="1" applyFill="1" applyBorder="1" applyAlignment="1" applyProtection="1">
      <alignment horizontal="left"/>
      <protection locked="0"/>
    </xf>
    <xf numFmtId="43" fontId="25" fillId="0" borderId="0" xfId="4" applyFont="1" applyFill="1" applyBorder="1"/>
    <xf numFmtId="0" fontId="2" fillId="0" borderId="0" xfId="14" applyAlignment="1">
      <alignment horizontal="center" vertical="center"/>
    </xf>
    <xf numFmtId="0" fontId="38" fillId="4" borderId="1" xfId="5" applyFont="1" applyFill="1" applyBorder="1" applyAlignment="1">
      <alignment horizontal="center" vertical="center" wrapText="1"/>
    </xf>
    <xf numFmtId="0" fontId="38" fillId="0" borderId="1" xfId="5" quotePrefix="1" applyFont="1" applyBorder="1" applyAlignment="1">
      <alignment vertical="center"/>
    </xf>
    <xf numFmtId="0" fontId="38" fillId="0" borderId="1" xfId="5" applyFont="1" applyBorder="1" applyAlignment="1">
      <alignment vertical="center"/>
    </xf>
    <xf numFmtId="164" fontId="38" fillId="0" borderId="1" xfId="5" applyNumberFormat="1" applyFont="1" applyBorder="1" applyAlignment="1">
      <alignment vertical="center"/>
    </xf>
    <xf numFmtId="0" fontId="4" fillId="0" borderId="1" xfId="5" applyBorder="1" applyAlignment="1">
      <alignment vertical="center"/>
    </xf>
    <xf numFmtId="164" fontId="4" fillId="0" borderId="1" xfId="5" applyNumberFormat="1" applyBorder="1" applyAlignment="1">
      <alignment vertical="center"/>
    </xf>
    <xf numFmtId="164" fontId="4" fillId="0" borderId="1" xfId="5" applyNumberFormat="1" applyFont="1" applyBorder="1" applyAlignment="1">
      <alignment vertical="center"/>
    </xf>
    <xf numFmtId="0" fontId="39" fillId="0" borderId="1" xfId="5" applyFont="1" applyBorder="1" applyAlignment="1">
      <alignment vertical="center"/>
    </xf>
    <xf numFmtId="164" fontId="39" fillId="0" borderId="1" xfId="5" applyNumberFormat="1" applyFont="1" applyBorder="1" applyAlignment="1">
      <alignment vertical="center"/>
    </xf>
    <xf numFmtId="0" fontId="2" fillId="0" borderId="1" xfId="14" applyBorder="1"/>
    <xf numFmtId="0" fontId="38" fillId="0" borderId="24" xfId="5" applyFont="1" applyBorder="1" applyAlignment="1">
      <alignment vertical="center"/>
    </xf>
    <xf numFmtId="0" fontId="38" fillId="0" borderId="25" xfId="5" applyFont="1" applyBorder="1" applyAlignment="1">
      <alignment vertical="center"/>
    </xf>
    <xf numFmtId="0" fontId="38" fillId="0" borderId="26" xfId="5" applyFont="1" applyBorder="1" applyAlignment="1">
      <alignment vertical="center"/>
    </xf>
    <xf numFmtId="164" fontId="38" fillId="0" borderId="27" xfId="5" applyNumberFormat="1" applyFont="1" applyBorder="1" applyAlignment="1">
      <alignment vertical="center"/>
    </xf>
    <xf numFmtId="0" fontId="10" fillId="2" borderId="4" xfId="6" applyNumberFormat="1" applyFont="1" applyFill="1" applyBorder="1" applyAlignment="1">
      <alignment vertical="center" wrapText="1"/>
    </xf>
    <xf numFmtId="0" fontId="10" fillId="2" borderId="3" xfId="6" applyFont="1" applyFill="1" applyBorder="1" applyAlignment="1">
      <alignment horizontal="left" vertical="center" wrapText="1"/>
    </xf>
    <xf numFmtId="43" fontId="10" fillId="2" borderId="3" xfId="7" applyFont="1" applyFill="1" applyBorder="1" applyAlignment="1">
      <alignment vertical="center" wrapText="1"/>
    </xf>
    <xf numFmtId="0" fontId="10" fillId="2" borderId="4" xfId="6" applyFont="1" applyFill="1" applyBorder="1" applyAlignment="1">
      <alignment horizontal="left" vertical="center" wrapText="1"/>
    </xf>
    <xf numFmtId="43" fontId="10" fillId="2" borderId="4" xfId="7" applyFont="1" applyFill="1" applyBorder="1" applyAlignment="1">
      <alignment vertical="center" wrapText="1"/>
    </xf>
    <xf numFmtId="0" fontId="10" fillId="2" borderId="5" xfId="6" applyFont="1" applyFill="1" applyBorder="1" applyAlignment="1">
      <alignment horizontal="left" vertical="center" wrapText="1"/>
    </xf>
    <xf numFmtId="43" fontId="10" fillId="2" borderId="5" xfId="7" applyFont="1" applyFill="1" applyBorder="1" applyAlignment="1">
      <alignment vertical="center" wrapText="1"/>
    </xf>
    <xf numFmtId="43" fontId="2" fillId="0" borderId="0" xfId="4" applyFont="1"/>
    <xf numFmtId="0" fontId="39" fillId="0" borderId="1" xfId="5" applyFont="1" applyBorder="1" applyAlignment="1">
      <alignment horizontal="center" wrapText="1"/>
    </xf>
    <xf numFmtId="0" fontId="4" fillId="0" borderId="1" xfId="5" applyFont="1" applyBorder="1" applyAlignment="1">
      <alignment horizontal="center" vertical="center" wrapText="1"/>
    </xf>
    <xf numFmtId="166" fontId="4" fillId="0" borderId="1" xfId="7" applyNumberFormat="1" applyFont="1" applyBorder="1" applyAlignment="1">
      <alignment horizontal="justify" vertical="center" wrapText="1"/>
    </xf>
    <xf numFmtId="0" fontId="4" fillId="0" borderId="1" xfId="7" applyNumberFormat="1" applyFont="1" applyBorder="1" applyAlignment="1">
      <alignment horizontal="center" vertical="center" wrapText="1"/>
    </xf>
    <xf numFmtId="43" fontId="4" fillId="0" borderId="1" xfId="7" applyFont="1" applyBorder="1" applyAlignment="1">
      <alignment horizontal="justify" vertical="center" wrapText="1"/>
    </xf>
    <xf numFmtId="0" fontId="4" fillId="0" borderId="1" xfId="5" applyFont="1" applyBorder="1" applyAlignment="1">
      <alignment horizontal="justify" vertical="center" wrapText="1"/>
    </xf>
    <xf numFmtId="43" fontId="4" fillId="0" borderId="1" xfId="7" applyFont="1" applyBorder="1" applyAlignment="1">
      <alignment horizontal="center" vertical="center" wrapText="1"/>
    </xf>
    <xf numFmtId="0" fontId="4" fillId="0" borderId="2" xfId="5" applyFont="1" applyBorder="1" applyAlignment="1">
      <alignment horizontal="justify" vertical="top" wrapText="1"/>
    </xf>
    <xf numFmtId="0" fontId="4" fillId="0" borderId="2" xfId="5" applyFont="1" applyBorder="1" applyAlignment="1">
      <alignment horizontal="justify" vertical="center" wrapText="1"/>
    </xf>
    <xf numFmtId="43" fontId="4" fillId="0" borderId="2" xfId="7" applyFont="1" applyBorder="1" applyAlignment="1">
      <alignment horizontal="center" vertical="center" wrapText="1"/>
    </xf>
    <xf numFmtId="0" fontId="39" fillId="0" borderId="18" xfId="5" applyFont="1" applyBorder="1" applyAlignment="1">
      <alignment horizontal="center" vertical="center" wrapText="1"/>
    </xf>
    <xf numFmtId="0" fontId="39" fillId="0" borderId="19" xfId="5" applyFont="1" applyBorder="1" applyAlignment="1">
      <alignment horizontal="justify" vertical="center" wrapText="1"/>
    </xf>
    <xf numFmtId="43" fontId="39" fillId="0" borderId="19" xfId="5" applyNumberFormat="1" applyFont="1" applyBorder="1" applyAlignment="1">
      <alignment horizontal="justify" vertical="center" wrapText="1"/>
    </xf>
    <xf numFmtId="43" fontId="39" fillId="0" borderId="21" xfId="5" applyNumberFormat="1" applyFont="1" applyBorder="1" applyAlignment="1">
      <alignment horizontal="center" vertical="center" wrapText="1"/>
    </xf>
    <xf numFmtId="0" fontId="41" fillId="0" borderId="0" xfId="5" applyFont="1" applyAlignment="1">
      <alignment horizontal="right"/>
    </xf>
    <xf numFmtId="0" fontId="25" fillId="2" borderId="2" xfId="3" applyFont="1" applyFill="1" applyBorder="1" applyAlignment="1">
      <alignment horizontal="left" vertical="center" wrapText="1"/>
    </xf>
    <xf numFmtId="0" fontId="25" fillId="2" borderId="8" xfId="3" applyFont="1" applyFill="1" applyBorder="1" applyAlignment="1">
      <alignment horizontal="left" vertical="center" wrapText="1"/>
    </xf>
    <xf numFmtId="0" fontId="25" fillId="2" borderId="2" xfId="3" applyFont="1" applyFill="1" applyBorder="1" applyAlignment="1">
      <alignment horizontal="left" vertical="top" wrapText="1"/>
    </xf>
    <xf numFmtId="0" fontId="25" fillId="2" borderId="5" xfId="3" applyFont="1" applyFill="1" applyBorder="1" applyAlignment="1">
      <alignment horizontal="left" vertical="top" wrapText="1"/>
    </xf>
    <xf numFmtId="0" fontId="25" fillId="2" borderId="8" xfId="3" applyFont="1" applyFill="1" applyBorder="1" applyAlignment="1">
      <alignment horizontal="left" vertical="top" wrapText="1"/>
    </xf>
    <xf numFmtId="0" fontId="28" fillId="2" borderId="11" xfId="3" applyFont="1" applyFill="1" applyBorder="1" applyAlignment="1">
      <alignment horizontal="center" vertical="center"/>
    </xf>
    <xf numFmtId="0" fontId="28" fillId="2" borderId="13" xfId="3" applyFont="1" applyFill="1" applyBorder="1" applyAlignment="1">
      <alignment horizontal="center" vertical="center"/>
    </xf>
    <xf numFmtId="164" fontId="25" fillId="2" borderId="2" xfId="3" applyNumberFormat="1" applyFont="1" applyFill="1" applyBorder="1" applyAlignment="1">
      <alignment horizontal="left" vertical="center" wrapText="1"/>
    </xf>
    <xf numFmtId="164" fontId="25" fillId="2" borderId="5" xfId="3" applyNumberFormat="1" applyFont="1" applyFill="1" applyBorder="1" applyAlignment="1">
      <alignment horizontal="left" vertical="center" wrapText="1"/>
    </xf>
    <xf numFmtId="0" fontId="25" fillId="2" borderId="2" xfId="3" applyFont="1" applyFill="1" applyBorder="1" applyAlignment="1">
      <alignment horizontal="center" vertical="center"/>
    </xf>
    <xf numFmtId="0" fontId="25" fillId="2" borderId="5" xfId="3" applyFont="1" applyFill="1" applyBorder="1" applyAlignment="1">
      <alignment horizontal="center" vertical="center"/>
    </xf>
    <xf numFmtId="0" fontId="24" fillId="2" borderId="18" xfId="3" applyFont="1" applyFill="1" applyBorder="1" applyAlignment="1">
      <alignment horizontal="center" vertical="center"/>
    </xf>
    <xf numFmtId="0" fontId="24" fillId="2" borderId="19" xfId="3" applyFont="1" applyFill="1" applyBorder="1" applyAlignment="1">
      <alignment horizontal="center" vertical="center"/>
    </xf>
    <xf numFmtId="0" fontId="24" fillId="2" borderId="20" xfId="3" applyFont="1" applyFill="1" applyBorder="1" applyAlignment="1">
      <alignment horizontal="center" vertical="center"/>
    </xf>
    <xf numFmtId="0" fontId="24" fillId="2" borderId="21" xfId="3" applyFont="1" applyFill="1" applyBorder="1" applyAlignment="1">
      <alignment horizontal="center" vertical="center"/>
    </xf>
    <xf numFmtId="164" fontId="25" fillId="2" borderId="8" xfId="3" applyNumberFormat="1" applyFont="1" applyFill="1" applyBorder="1" applyAlignment="1">
      <alignment horizontal="left" vertical="center" wrapText="1"/>
    </xf>
    <xf numFmtId="0" fontId="25" fillId="2" borderId="2" xfId="3" applyFont="1" applyFill="1" applyBorder="1" applyAlignment="1">
      <alignment horizontal="left" vertical="center"/>
    </xf>
    <xf numFmtId="0" fontId="25" fillId="2" borderId="5" xfId="3" applyFont="1" applyFill="1" applyBorder="1" applyAlignment="1">
      <alignment horizontal="left" vertical="center"/>
    </xf>
    <xf numFmtId="0" fontId="25" fillId="2" borderId="8" xfId="3" applyFont="1" applyFill="1" applyBorder="1" applyAlignment="1">
      <alignment horizontal="left" vertical="center"/>
    </xf>
    <xf numFmtId="0" fontId="28" fillId="2" borderId="16" xfId="3" applyFont="1" applyFill="1" applyBorder="1" applyAlignment="1">
      <alignment horizontal="center" vertical="center"/>
    </xf>
    <xf numFmtId="0" fontId="28" fillId="2" borderId="17" xfId="3" applyFont="1" applyFill="1" applyBorder="1" applyAlignment="1">
      <alignment horizontal="center" vertical="center"/>
    </xf>
    <xf numFmtId="0" fontId="25" fillId="2" borderId="8" xfId="3" applyFont="1" applyFill="1" applyBorder="1" applyAlignment="1">
      <alignment horizontal="center" vertical="center"/>
    </xf>
    <xf numFmtId="0" fontId="25" fillId="2" borderId="2" xfId="3" applyNumberFormat="1" applyFont="1" applyFill="1" applyBorder="1" applyAlignment="1">
      <alignment horizontal="center" vertical="center"/>
    </xf>
    <xf numFmtId="0" fontId="25" fillId="2" borderId="8" xfId="3" applyNumberFormat="1" applyFont="1" applyFill="1" applyBorder="1" applyAlignment="1">
      <alignment horizontal="center" vertical="center"/>
    </xf>
    <xf numFmtId="41" fontId="25" fillId="2" borderId="2" xfId="3" applyNumberFormat="1" applyFont="1" applyFill="1" applyBorder="1" applyAlignment="1">
      <alignment horizontal="left" vertical="center" wrapText="1"/>
    </xf>
    <xf numFmtId="41" fontId="25" fillId="2" borderId="8" xfId="3" applyNumberFormat="1" applyFont="1" applyFill="1" applyBorder="1" applyAlignment="1">
      <alignment horizontal="left" vertical="center" wrapText="1"/>
    </xf>
    <xf numFmtId="164" fontId="25" fillId="2" borderId="2" xfId="3" applyNumberFormat="1" applyFont="1" applyFill="1" applyBorder="1" applyAlignment="1">
      <alignment horizontal="center" vertical="center"/>
    </xf>
    <xf numFmtId="164" fontId="25" fillId="2" borderId="8" xfId="3" applyNumberFormat="1" applyFont="1" applyFill="1" applyBorder="1" applyAlignment="1">
      <alignment horizontal="center" vertical="center"/>
    </xf>
    <xf numFmtId="0" fontId="25" fillId="2" borderId="5" xfId="3" applyFont="1" applyFill="1" applyBorder="1" applyAlignment="1">
      <alignment horizontal="left" vertical="center" wrapText="1"/>
    </xf>
    <xf numFmtId="0" fontId="25" fillId="2" borderId="2" xfId="13" applyNumberFormat="1" applyFont="1" applyFill="1" applyBorder="1" applyAlignment="1">
      <alignment horizontal="center" vertical="center"/>
    </xf>
    <xf numFmtId="0" fontId="25" fillId="2" borderId="8" xfId="13" applyNumberFormat="1" applyFont="1" applyFill="1" applyBorder="1" applyAlignment="1">
      <alignment horizontal="center" vertical="center"/>
    </xf>
    <xf numFmtId="0" fontId="24" fillId="4" borderId="1" xfId="3" applyFont="1" applyFill="1" applyBorder="1" applyAlignment="1">
      <alignment horizontal="center" vertical="center" wrapText="1"/>
    </xf>
    <xf numFmtId="0" fontId="24" fillId="4" borderId="11" xfId="3" applyFont="1" applyFill="1" applyBorder="1" applyAlignment="1">
      <alignment horizontal="center" vertical="center" wrapText="1"/>
    </xf>
    <xf numFmtId="0" fontId="24" fillId="4" borderId="12" xfId="3" applyFont="1" applyFill="1" applyBorder="1" applyAlignment="1">
      <alignment horizontal="center" vertical="center" wrapText="1"/>
    </xf>
    <xf numFmtId="0" fontId="24" fillId="4" borderId="13" xfId="3" applyFont="1" applyFill="1" applyBorder="1" applyAlignment="1">
      <alignment horizontal="center" vertical="center" wrapText="1"/>
    </xf>
    <xf numFmtId="0" fontId="24" fillId="4" borderId="2" xfId="3" applyFont="1" applyFill="1" applyBorder="1" applyAlignment="1">
      <alignment horizontal="center" vertical="center" wrapText="1"/>
    </xf>
    <xf numFmtId="0" fontId="25" fillId="0" borderId="5" xfId="3" applyFont="1" applyBorder="1" applyAlignment="1">
      <alignment horizontal="center" vertical="center" wrapText="1"/>
    </xf>
    <xf numFmtId="0" fontId="25" fillId="0" borderId="8" xfId="3" applyFont="1" applyBorder="1" applyAlignment="1">
      <alignment horizontal="center" vertical="center" wrapText="1"/>
    </xf>
    <xf numFmtId="0" fontId="24" fillId="4" borderId="5" xfId="3" applyFont="1" applyFill="1" applyBorder="1" applyAlignment="1">
      <alignment horizontal="center" vertical="center" wrapText="1"/>
    </xf>
    <xf numFmtId="0" fontId="24" fillId="4" borderId="8" xfId="3" applyFont="1" applyFill="1" applyBorder="1" applyAlignment="1">
      <alignment horizontal="center" vertical="center" wrapText="1"/>
    </xf>
    <xf numFmtId="0" fontId="20" fillId="0" borderId="0" xfId="11" applyFont="1" applyAlignment="1">
      <alignment horizontal="center" wrapText="1"/>
    </xf>
    <xf numFmtId="0" fontId="21" fillId="0" borderId="10" xfId="3" applyFont="1" applyFill="1" applyBorder="1" applyAlignment="1">
      <alignment horizontal="center" vertical="center" wrapText="1"/>
    </xf>
    <xf numFmtId="0" fontId="23" fillId="4" borderId="1" xfId="3" applyFont="1" applyFill="1" applyBorder="1" applyAlignment="1">
      <alignment horizontal="center" vertical="center"/>
    </xf>
    <xf numFmtId="0" fontId="24" fillId="4" borderId="1" xfId="3" applyFont="1" applyFill="1" applyBorder="1" applyAlignment="1">
      <alignment horizontal="center" vertical="center"/>
    </xf>
    <xf numFmtId="0" fontId="24" fillId="4" borderId="2" xfId="3" applyFont="1" applyFill="1" applyBorder="1" applyAlignment="1">
      <alignment horizontal="center" vertical="center"/>
    </xf>
    <xf numFmtId="0" fontId="24" fillId="4" borderId="5" xfId="3" applyFont="1" applyFill="1" applyBorder="1" applyAlignment="1">
      <alignment horizontal="center" vertical="center"/>
    </xf>
    <xf numFmtId="0" fontId="24" fillId="4" borderId="8" xfId="3" applyFont="1" applyFill="1" applyBorder="1" applyAlignment="1">
      <alignment horizontal="center" vertical="center"/>
    </xf>
    <xf numFmtId="0" fontId="25" fillId="0" borderId="12" xfId="3" applyFont="1" applyBorder="1" applyAlignment="1">
      <alignment horizontal="center" vertical="center" wrapText="1"/>
    </xf>
    <xf numFmtId="0" fontId="25" fillId="0" borderId="13" xfId="3" applyFont="1" applyBorder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0" fontId="38" fillId="4" borderId="1" xfId="5" applyFont="1" applyFill="1" applyBorder="1" applyAlignment="1">
      <alignment horizontal="center" vertical="center"/>
    </xf>
    <xf numFmtId="0" fontId="38" fillId="4" borderId="2" xfId="5" applyFont="1" applyFill="1" applyBorder="1" applyAlignment="1">
      <alignment horizontal="center" vertical="center"/>
    </xf>
    <xf numFmtId="0" fontId="38" fillId="4" borderId="5" xfId="5" applyFont="1" applyFill="1" applyBorder="1" applyAlignment="1">
      <alignment horizontal="center" vertical="center"/>
    </xf>
    <xf numFmtId="0" fontId="38" fillId="4" borderId="8" xfId="5" applyFont="1" applyFill="1" applyBorder="1" applyAlignment="1">
      <alignment horizontal="center" vertical="center"/>
    </xf>
    <xf numFmtId="0" fontId="38" fillId="4" borderId="1" xfId="5" applyFont="1" applyFill="1" applyBorder="1" applyAlignment="1">
      <alignment horizontal="center" vertical="center" wrapText="1"/>
    </xf>
    <xf numFmtId="0" fontId="39" fillId="0" borderId="19" xfId="5" applyFont="1" applyBorder="1" applyAlignment="1">
      <alignment horizontal="justify" vertical="center" wrapText="1"/>
    </xf>
    <xf numFmtId="0" fontId="40" fillId="2" borderId="0" xfId="5" applyFont="1" applyFill="1" applyAlignment="1">
      <alignment horizontal="center" vertical="center" wrapText="1"/>
    </xf>
    <xf numFmtId="0" fontId="4" fillId="2" borderId="0" xfId="5" applyFont="1" applyFill="1" applyAlignment="1">
      <alignment horizontal="center" vertical="center" wrapText="1"/>
    </xf>
    <xf numFmtId="0" fontId="39" fillId="0" borderId="1" xfId="5" applyFont="1" applyBorder="1" applyAlignment="1">
      <alignment horizontal="center" wrapText="1"/>
    </xf>
    <xf numFmtId="0" fontId="4" fillId="0" borderId="1" xfId="5" applyFont="1" applyBorder="1" applyAlignment="1">
      <alignment horizontal="center" vertical="top" wrapText="1"/>
    </xf>
    <xf numFmtId="0" fontId="4" fillId="0" borderId="2" xfId="5" applyFont="1" applyBorder="1" applyAlignment="1">
      <alignment horizontal="center" wrapText="1"/>
    </xf>
    <xf numFmtId="0" fontId="11" fillId="2" borderId="7" xfId="6" applyFont="1" applyFill="1" applyBorder="1" applyAlignment="1">
      <alignment horizontal="center" vertical="center"/>
    </xf>
    <xf numFmtId="0" fontId="11" fillId="2" borderId="5" xfId="6" applyFont="1" applyFill="1" applyBorder="1" applyAlignment="1">
      <alignment horizontal="center" vertical="center"/>
    </xf>
    <xf numFmtId="0" fontId="11" fillId="2" borderId="8" xfId="6" applyFont="1" applyFill="1" applyBorder="1" applyAlignment="1">
      <alignment horizontal="center" vertical="center"/>
    </xf>
    <xf numFmtId="0" fontId="11" fillId="2" borderId="2" xfId="6" applyFont="1" applyFill="1" applyBorder="1" applyAlignment="1">
      <alignment horizontal="center" vertical="center"/>
    </xf>
    <xf numFmtId="0" fontId="11" fillId="2" borderId="6" xfId="6" applyFont="1" applyFill="1" applyBorder="1" applyAlignment="1">
      <alignment horizontal="center" vertical="center"/>
    </xf>
    <xf numFmtId="0" fontId="9" fillId="2" borderId="2" xfId="6" applyFont="1" applyFill="1" applyBorder="1" applyAlignment="1">
      <alignment horizontal="center" vertical="center"/>
    </xf>
    <xf numFmtId="0" fontId="9" fillId="2" borderId="5" xfId="6" applyFont="1" applyFill="1" applyBorder="1" applyAlignment="1">
      <alignment horizontal="center" vertical="center"/>
    </xf>
    <xf numFmtId="0" fontId="9" fillId="2" borderId="8" xfId="6" applyFont="1" applyFill="1" applyBorder="1" applyAlignment="1">
      <alignment horizontal="center" vertical="center"/>
    </xf>
    <xf numFmtId="0" fontId="11" fillId="2" borderId="7" xfId="6" applyFont="1" applyFill="1" applyBorder="1" applyAlignment="1">
      <alignment horizontal="center" vertical="center" wrapText="1"/>
    </xf>
    <xf numFmtId="0" fontId="11" fillId="2" borderId="8" xfId="6" applyFont="1" applyFill="1" applyBorder="1" applyAlignment="1">
      <alignment horizontal="center" vertical="center" wrapText="1"/>
    </xf>
    <xf numFmtId="0" fontId="10" fillId="2" borderId="7" xfId="6" applyFont="1" applyFill="1" applyBorder="1" applyAlignment="1">
      <alignment horizontal="center" vertical="center" wrapText="1"/>
    </xf>
    <xf numFmtId="0" fontId="10" fillId="2" borderId="8" xfId="6" applyFont="1" applyFill="1" applyBorder="1" applyAlignment="1">
      <alignment horizontal="center" vertical="center" wrapText="1"/>
    </xf>
    <xf numFmtId="0" fontId="11" fillId="2" borderId="2" xfId="6" applyFont="1" applyFill="1" applyBorder="1" applyAlignment="1">
      <alignment horizontal="center" vertical="center" wrapText="1"/>
    </xf>
    <xf numFmtId="0" fontId="11" fillId="2" borderId="5" xfId="6" applyFont="1" applyFill="1" applyBorder="1" applyAlignment="1">
      <alignment horizontal="center" vertical="center" wrapText="1"/>
    </xf>
    <xf numFmtId="0" fontId="11" fillId="2" borderId="6" xfId="6" applyFont="1" applyFill="1" applyBorder="1" applyAlignment="1">
      <alignment horizontal="center" vertical="center" wrapText="1"/>
    </xf>
    <xf numFmtId="0" fontId="10" fillId="2" borderId="5" xfId="6" applyFont="1" applyFill="1" applyBorder="1" applyAlignment="1">
      <alignment horizontal="center" vertical="center" wrapText="1"/>
    </xf>
    <xf numFmtId="0" fontId="6" fillId="2" borderId="0" xfId="5" applyFont="1" applyFill="1" applyAlignment="1">
      <alignment horizontal="center" wrapText="1"/>
    </xf>
    <xf numFmtId="0" fontId="2" fillId="0" borderId="0" xfId="15" applyAlignment="1">
      <alignment vertical="center"/>
    </xf>
    <xf numFmtId="0" fontId="2" fillId="0" borderId="0" xfId="15"/>
    <xf numFmtId="0" fontId="37" fillId="0" borderId="0" xfId="15" applyFont="1" applyAlignment="1">
      <alignment horizontal="center" vertical="center" wrapText="1"/>
    </xf>
    <xf numFmtId="0" fontId="25" fillId="0" borderId="0" xfId="15" applyFont="1" applyAlignment="1">
      <alignment horizontal="center" vertical="center" wrapText="1"/>
    </xf>
    <xf numFmtId="0" fontId="37" fillId="2" borderId="0" xfId="15" applyFont="1" applyFill="1" applyAlignment="1">
      <alignment horizontal="center" vertical="center" wrapText="1"/>
    </xf>
    <xf numFmtId="0" fontId="16" fillId="0" borderId="0" xfId="15" applyFont="1" applyAlignment="1">
      <alignment vertical="center"/>
    </xf>
    <xf numFmtId="0" fontId="2" fillId="0" borderId="0" xfId="15" applyAlignment="1">
      <alignment horizontal="right" vertical="center"/>
    </xf>
    <xf numFmtId="0" fontId="38" fillId="4" borderId="1" xfId="15" applyFont="1" applyFill="1" applyBorder="1" applyAlignment="1">
      <alignment horizontal="center" vertical="center"/>
    </xf>
    <xf numFmtId="0" fontId="38" fillId="4" borderId="2" xfId="15" applyFont="1" applyFill="1" applyBorder="1" applyAlignment="1">
      <alignment horizontal="center" vertical="center"/>
    </xf>
    <xf numFmtId="0" fontId="38" fillId="4" borderId="1" xfId="15" applyFont="1" applyFill="1" applyBorder="1" applyAlignment="1">
      <alignment horizontal="center" vertical="center" wrapText="1"/>
    </xf>
    <xf numFmtId="0" fontId="38" fillId="4" borderId="5" xfId="15" applyFont="1" applyFill="1" applyBorder="1" applyAlignment="1">
      <alignment horizontal="center" vertical="center"/>
    </xf>
    <xf numFmtId="0" fontId="38" fillId="4" borderId="8" xfId="15" applyFont="1" applyFill="1" applyBorder="1" applyAlignment="1">
      <alignment horizontal="center" vertical="center"/>
    </xf>
    <xf numFmtId="0" fontId="38" fillId="4" borderId="1" xfId="15" applyFont="1" applyFill="1" applyBorder="1" applyAlignment="1">
      <alignment horizontal="center" vertical="center" wrapText="1"/>
    </xf>
    <xf numFmtId="0" fontId="38" fillId="0" borderId="1" xfId="15" applyFont="1" applyBorder="1" applyAlignment="1">
      <alignment vertical="center"/>
    </xf>
    <xf numFmtId="41" fontId="38" fillId="0" borderId="1" xfId="15" applyNumberFormat="1" applyFont="1" applyBorder="1" applyAlignment="1">
      <alignment vertical="center"/>
    </xf>
    <xf numFmtId="0" fontId="2" fillId="0" borderId="1" xfId="15" applyBorder="1" applyAlignment="1">
      <alignment vertical="center"/>
    </xf>
    <xf numFmtId="41" fontId="2" fillId="0" borderId="1" xfId="15" applyNumberFormat="1" applyBorder="1" applyAlignment="1">
      <alignment vertical="center"/>
    </xf>
    <xf numFmtId="0" fontId="2" fillId="0" borderId="2" xfId="15" applyBorder="1" applyAlignment="1">
      <alignment vertical="center"/>
    </xf>
    <xf numFmtId="41" fontId="2" fillId="0" borderId="2" xfId="15" applyNumberFormat="1" applyBorder="1" applyAlignment="1">
      <alignment vertical="center"/>
    </xf>
    <xf numFmtId="41" fontId="3" fillId="0" borderId="2" xfId="15" applyNumberFormat="1" applyFont="1" applyBorder="1" applyAlignment="1">
      <alignment vertical="center"/>
    </xf>
    <xf numFmtId="0" fontId="2" fillId="0" borderId="28" xfId="15" applyBorder="1" applyAlignment="1">
      <alignment vertical="center"/>
    </xf>
    <xf numFmtId="0" fontId="42" fillId="0" borderId="29" xfId="15" applyFont="1" applyBorder="1" applyAlignment="1">
      <alignment vertical="center"/>
    </xf>
    <xf numFmtId="0" fontId="42" fillId="0" borderId="23" xfId="15" applyFont="1" applyBorder="1" applyAlignment="1">
      <alignment vertical="center"/>
    </xf>
    <xf numFmtId="41" fontId="38" fillId="0" borderId="28" xfId="15" applyNumberFormat="1" applyFont="1" applyBorder="1" applyAlignment="1">
      <alignment vertical="center"/>
    </xf>
    <xf numFmtId="41" fontId="38" fillId="0" borderId="22" xfId="15" applyNumberFormat="1" applyFont="1" applyBorder="1" applyAlignment="1">
      <alignment vertical="center"/>
    </xf>
    <xf numFmtId="41" fontId="38" fillId="0" borderId="29" xfId="15" applyNumberFormat="1" applyFont="1" applyBorder="1" applyAlignment="1">
      <alignment vertical="center"/>
    </xf>
    <xf numFmtId="0" fontId="43" fillId="0" borderId="0" xfId="15" applyFont="1" applyAlignment="1">
      <alignment vertical="center"/>
    </xf>
  </cellXfs>
  <cellStyles count="16">
    <cellStyle name="Dziesiętny" xfId="9" builtinId="3"/>
    <cellStyle name="Dziesiętny 2" xfId="7"/>
    <cellStyle name="Dziesiętny 5 2" xfId="4"/>
    <cellStyle name="Dziesiętny 6" xfId="8"/>
    <cellStyle name="Dziesiętny 8" xfId="13"/>
    <cellStyle name="Normalny" xfId="0" builtinId="0"/>
    <cellStyle name="Normalny 2 2" xfId="5"/>
    <cellStyle name="Normalny 3" xfId="12"/>
    <cellStyle name="Normalny 5" xfId="1"/>
    <cellStyle name="Normalny 5 2" xfId="6"/>
    <cellStyle name="Normalny_dochody 2010 zał.1" xfId="10"/>
    <cellStyle name="Normalny_porozum.BP.2008" xfId="15"/>
    <cellStyle name="Normalny_sołectwa 2009" xfId="2"/>
    <cellStyle name="Normalny_zad.zlecl.Ipol.2007" xfId="14"/>
    <cellStyle name="Normalny_zal_Szczecin" xfId="11"/>
    <cellStyle name="Normalny_zm.inwest 200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opLeftCell="A10" workbookViewId="0">
      <selection activeCell="H25" sqref="H25"/>
    </sheetView>
  </sheetViews>
  <sheetFormatPr defaultRowHeight="15"/>
  <cols>
    <col min="1" max="1" width="5" customWidth="1"/>
    <col min="2" max="2" width="5.5703125" customWidth="1"/>
    <col min="3" max="3" width="6.85546875" customWidth="1"/>
    <col min="4" max="4" width="5.85546875" customWidth="1"/>
    <col min="5" max="5" width="37.5703125" customWidth="1"/>
    <col min="6" max="12" width="15.5703125" customWidth="1"/>
  </cols>
  <sheetData>
    <row r="1" spans="1:12">
      <c r="A1" s="4"/>
      <c r="B1" s="77"/>
      <c r="C1" s="77"/>
      <c r="D1" s="77"/>
      <c r="E1" s="78" t="s">
        <v>1</v>
      </c>
      <c r="F1" s="79"/>
      <c r="G1" s="79"/>
      <c r="H1" s="4"/>
      <c r="I1" s="80" t="s">
        <v>148</v>
      </c>
      <c r="J1" s="4"/>
      <c r="K1" s="4" t="s">
        <v>1</v>
      </c>
      <c r="L1" s="81"/>
    </row>
    <row r="2" spans="1:12">
      <c r="A2" s="4"/>
      <c r="B2" s="77"/>
      <c r="C2" s="77"/>
      <c r="D2" s="77"/>
      <c r="E2" s="280" t="s">
        <v>1</v>
      </c>
      <c r="F2" s="280"/>
      <c r="G2" s="79"/>
      <c r="H2" s="4"/>
      <c r="I2" s="5" t="s">
        <v>256</v>
      </c>
      <c r="J2" s="4"/>
      <c r="K2" s="4"/>
      <c r="L2" s="81"/>
    </row>
    <row r="3" spans="1:12">
      <c r="A3" s="4"/>
      <c r="B3" s="77"/>
      <c r="C3" s="77"/>
      <c r="D3" s="77"/>
      <c r="E3" s="280"/>
      <c r="F3" s="280"/>
      <c r="G3" s="79"/>
      <c r="H3" s="4"/>
      <c r="I3" s="5" t="s">
        <v>2</v>
      </c>
      <c r="J3" s="4"/>
      <c r="K3" s="4"/>
      <c r="L3" s="81"/>
    </row>
    <row r="4" spans="1:12">
      <c r="A4" s="4"/>
      <c r="B4" s="4"/>
      <c r="C4" s="4"/>
      <c r="D4" s="4"/>
      <c r="E4" s="280"/>
      <c r="F4" s="280"/>
      <c r="G4" s="4"/>
      <c r="H4" s="4"/>
      <c r="I4" s="5" t="s">
        <v>142</v>
      </c>
      <c r="J4" s="4"/>
      <c r="K4" s="4"/>
      <c r="L4" s="81"/>
    </row>
    <row r="5" spans="1:12">
      <c r="A5" s="4"/>
      <c r="B5" s="4"/>
      <c r="C5" s="4"/>
      <c r="D5" s="4"/>
      <c r="E5" s="4"/>
      <c r="F5" s="4"/>
      <c r="G5" s="4"/>
      <c r="H5" s="4"/>
      <c r="I5" s="5" t="s">
        <v>257</v>
      </c>
      <c r="J5" s="4"/>
      <c r="K5" s="4"/>
      <c r="L5" s="81"/>
    </row>
    <row r="6" spans="1:12" ht="18">
      <c r="A6" s="281" t="s">
        <v>149</v>
      </c>
      <c r="B6" s="281"/>
      <c r="C6" s="281"/>
      <c r="D6" s="281"/>
      <c r="E6" s="281"/>
      <c r="F6" s="281"/>
      <c r="G6" s="281"/>
      <c r="H6" s="281"/>
      <c r="I6" s="281"/>
      <c r="J6" s="82" t="s">
        <v>5</v>
      </c>
      <c r="K6" s="83"/>
      <c r="L6" s="83"/>
    </row>
    <row r="7" spans="1:12">
      <c r="A7" s="282" t="s">
        <v>150</v>
      </c>
      <c r="B7" s="282" t="s">
        <v>9</v>
      </c>
      <c r="C7" s="283" t="s">
        <v>151</v>
      </c>
      <c r="D7" s="284" t="s">
        <v>11</v>
      </c>
      <c r="E7" s="271" t="s">
        <v>152</v>
      </c>
      <c r="F7" s="271" t="s">
        <v>153</v>
      </c>
      <c r="G7" s="272" t="s">
        <v>154</v>
      </c>
      <c r="H7" s="287"/>
      <c r="I7" s="287"/>
      <c r="J7" s="287"/>
      <c r="K7" s="288"/>
      <c r="L7" s="271" t="s">
        <v>155</v>
      </c>
    </row>
    <row r="8" spans="1:12">
      <c r="A8" s="282"/>
      <c r="B8" s="282"/>
      <c r="C8" s="283"/>
      <c r="D8" s="285"/>
      <c r="E8" s="271"/>
      <c r="F8" s="271"/>
      <c r="G8" s="271" t="s">
        <v>156</v>
      </c>
      <c r="H8" s="272" t="s">
        <v>157</v>
      </c>
      <c r="I8" s="273"/>
      <c r="J8" s="274"/>
      <c r="K8" s="275" t="s">
        <v>158</v>
      </c>
      <c r="L8" s="271"/>
    </row>
    <row r="9" spans="1:12">
      <c r="A9" s="282"/>
      <c r="B9" s="282"/>
      <c r="C9" s="283"/>
      <c r="D9" s="285"/>
      <c r="E9" s="271"/>
      <c r="F9" s="271"/>
      <c r="G9" s="271"/>
      <c r="H9" s="271" t="s">
        <v>159</v>
      </c>
      <c r="I9" s="271" t="s">
        <v>160</v>
      </c>
      <c r="J9" s="275" t="s">
        <v>161</v>
      </c>
      <c r="K9" s="276"/>
      <c r="L9" s="271"/>
    </row>
    <row r="10" spans="1:12">
      <c r="A10" s="282"/>
      <c r="B10" s="282"/>
      <c r="C10" s="283"/>
      <c r="D10" s="285"/>
      <c r="E10" s="271"/>
      <c r="F10" s="271"/>
      <c r="G10" s="271"/>
      <c r="H10" s="271"/>
      <c r="I10" s="271"/>
      <c r="J10" s="278"/>
      <c r="K10" s="276"/>
      <c r="L10" s="271"/>
    </row>
    <row r="11" spans="1:12" ht="21" customHeight="1">
      <c r="A11" s="282"/>
      <c r="B11" s="282"/>
      <c r="C11" s="283"/>
      <c r="D11" s="286"/>
      <c r="E11" s="271"/>
      <c r="F11" s="271"/>
      <c r="G11" s="271"/>
      <c r="H11" s="271"/>
      <c r="I11" s="271"/>
      <c r="J11" s="279"/>
      <c r="K11" s="277"/>
      <c r="L11" s="271"/>
    </row>
    <row r="12" spans="1:12">
      <c r="A12" s="84">
        <v>1</v>
      </c>
      <c r="B12" s="85" t="s">
        <v>162</v>
      </c>
      <c r="C12" s="85" t="s">
        <v>163</v>
      </c>
      <c r="D12" s="85">
        <v>6210</v>
      </c>
      <c r="E12" s="86" t="s">
        <v>164</v>
      </c>
      <c r="F12" s="87">
        <v>1100000</v>
      </c>
      <c r="G12" s="87">
        <v>177011.44</v>
      </c>
      <c r="H12" s="87">
        <v>177011.44</v>
      </c>
      <c r="I12" s="88"/>
      <c r="J12" s="247" t="s">
        <v>165</v>
      </c>
      <c r="K12" s="88"/>
      <c r="L12" s="240" t="s">
        <v>166</v>
      </c>
    </row>
    <row r="13" spans="1:12" ht="22.5">
      <c r="A13" s="89"/>
      <c r="B13" s="90"/>
      <c r="C13" s="90"/>
      <c r="D13" s="90"/>
      <c r="E13" s="91" t="s">
        <v>167</v>
      </c>
      <c r="F13" s="92"/>
      <c r="G13" s="92"/>
      <c r="H13" s="92"/>
      <c r="I13" s="92"/>
      <c r="J13" s="248"/>
      <c r="K13" s="92"/>
      <c r="L13" s="268"/>
    </row>
    <row r="14" spans="1:12">
      <c r="A14" s="89"/>
      <c r="B14" s="90"/>
      <c r="C14" s="90"/>
      <c r="D14" s="90"/>
      <c r="E14" s="91" t="s">
        <v>168</v>
      </c>
      <c r="F14" s="92"/>
      <c r="G14" s="92"/>
      <c r="H14" s="92"/>
      <c r="I14" s="93"/>
      <c r="J14" s="248"/>
      <c r="K14" s="92"/>
      <c r="L14" s="268"/>
    </row>
    <row r="15" spans="1:12" ht="22.5">
      <c r="A15" s="89"/>
      <c r="B15" s="94"/>
      <c r="C15" s="94"/>
      <c r="D15" s="94"/>
      <c r="E15" s="95" t="s">
        <v>169</v>
      </c>
      <c r="F15" s="96"/>
      <c r="G15" s="96"/>
      <c r="H15" s="96"/>
      <c r="I15" s="97"/>
      <c r="J15" s="248"/>
      <c r="K15" s="96"/>
      <c r="L15" s="268"/>
    </row>
    <row r="16" spans="1:12" ht="22.5">
      <c r="A16" s="98"/>
      <c r="B16" s="94"/>
      <c r="C16" s="94"/>
      <c r="D16" s="94"/>
      <c r="E16" s="95" t="s">
        <v>170</v>
      </c>
      <c r="F16" s="96"/>
      <c r="G16" s="96"/>
      <c r="H16" s="96"/>
      <c r="I16" s="97"/>
      <c r="J16" s="248"/>
      <c r="K16" s="96"/>
      <c r="L16" s="268"/>
    </row>
    <row r="17" spans="1:12" ht="48">
      <c r="A17" s="99"/>
      <c r="B17" s="100" t="s">
        <v>162</v>
      </c>
      <c r="C17" s="100" t="s">
        <v>163</v>
      </c>
      <c r="D17" s="100">
        <v>6210</v>
      </c>
      <c r="E17" s="101" t="s">
        <v>171</v>
      </c>
      <c r="F17" s="102">
        <v>1184451.47</v>
      </c>
      <c r="G17" s="103">
        <v>438515.69</v>
      </c>
      <c r="H17" s="102">
        <v>438515.69</v>
      </c>
      <c r="I17" s="104"/>
      <c r="J17" s="105" t="s">
        <v>172</v>
      </c>
      <c r="K17" s="106"/>
      <c r="L17" s="107" t="s">
        <v>166</v>
      </c>
    </row>
    <row r="18" spans="1:12" ht="48">
      <c r="A18" s="108">
        <v>2</v>
      </c>
      <c r="B18" s="109">
        <v>600</v>
      </c>
      <c r="C18" s="109">
        <v>60013</v>
      </c>
      <c r="D18" s="109">
        <v>6300</v>
      </c>
      <c r="E18" s="110" t="s">
        <v>173</v>
      </c>
      <c r="F18" s="111">
        <v>650000</v>
      </c>
      <c r="G18" s="111">
        <v>200000</v>
      </c>
      <c r="H18" s="111">
        <v>200000</v>
      </c>
      <c r="I18" s="111"/>
      <c r="J18" s="105" t="s">
        <v>172</v>
      </c>
      <c r="K18" s="111" t="s">
        <v>1</v>
      </c>
      <c r="L18" s="112" t="s">
        <v>174</v>
      </c>
    </row>
    <row r="19" spans="1:12" ht="48">
      <c r="A19" s="108">
        <v>3</v>
      </c>
      <c r="B19" s="109">
        <v>600</v>
      </c>
      <c r="C19" s="109">
        <v>60013</v>
      </c>
      <c r="D19" s="109">
        <v>6300</v>
      </c>
      <c r="E19" s="110" t="s">
        <v>175</v>
      </c>
      <c r="F19" s="111">
        <v>35000</v>
      </c>
      <c r="G19" s="111">
        <v>35000</v>
      </c>
      <c r="H19" s="111">
        <v>35000</v>
      </c>
      <c r="I19" s="111"/>
      <c r="J19" s="105" t="s">
        <v>172</v>
      </c>
      <c r="K19" s="111" t="s">
        <v>1</v>
      </c>
      <c r="L19" s="112" t="s">
        <v>174</v>
      </c>
    </row>
    <row r="20" spans="1:12" ht="36">
      <c r="A20" s="108">
        <v>4</v>
      </c>
      <c r="B20" s="109">
        <v>600</v>
      </c>
      <c r="C20" s="109">
        <v>60014</v>
      </c>
      <c r="D20" s="109">
        <v>6300</v>
      </c>
      <c r="E20" s="110" t="s">
        <v>176</v>
      </c>
      <c r="F20" s="111">
        <v>905600</v>
      </c>
      <c r="G20" s="111">
        <v>905600</v>
      </c>
      <c r="H20" s="111">
        <v>905600</v>
      </c>
      <c r="I20" s="111"/>
      <c r="J20" s="113" t="s">
        <v>172</v>
      </c>
      <c r="K20" s="111"/>
      <c r="L20" s="112" t="s">
        <v>177</v>
      </c>
    </row>
    <row r="21" spans="1:12" ht="36">
      <c r="A21" s="114">
        <v>5</v>
      </c>
      <c r="B21" s="109">
        <v>600</v>
      </c>
      <c r="C21" s="109">
        <v>60016</v>
      </c>
      <c r="D21" s="109">
        <v>6050</v>
      </c>
      <c r="E21" s="110" t="s">
        <v>178</v>
      </c>
      <c r="F21" s="111">
        <v>600000</v>
      </c>
      <c r="G21" s="111">
        <v>20000</v>
      </c>
      <c r="H21" s="111">
        <v>20000</v>
      </c>
      <c r="I21" s="111"/>
      <c r="J21" s="105" t="s">
        <v>179</v>
      </c>
      <c r="K21" s="111" t="s">
        <v>1</v>
      </c>
      <c r="L21" s="115" t="s">
        <v>180</v>
      </c>
    </row>
    <row r="22" spans="1:12">
      <c r="A22" s="269">
        <v>6</v>
      </c>
      <c r="B22" s="262">
        <v>600</v>
      </c>
      <c r="C22" s="262">
        <v>60016</v>
      </c>
      <c r="D22" s="116">
        <v>6057</v>
      </c>
      <c r="E22" s="264" t="s">
        <v>181</v>
      </c>
      <c r="F22" s="266">
        <v>426168.98</v>
      </c>
      <c r="G22" s="266">
        <v>417756</v>
      </c>
      <c r="H22" s="87"/>
      <c r="I22" s="87"/>
      <c r="J22" s="117"/>
      <c r="K22" s="87">
        <v>253264</v>
      </c>
      <c r="L22" s="256" t="s">
        <v>180</v>
      </c>
    </row>
    <row r="23" spans="1:12" ht="36">
      <c r="A23" s="270"/>
      <c r="B23" s="263"/>
      <c r="C23" s="263"/>
      <c r="D23" s="118">
        <v>6059</v>
      </c>
      <c r="E23" s="265"/>
      <c r="F23" s="267"/>
      <c r="G23" s="267"/>
      <c r="H23" s="119">
        <v>164492</v>
      </c>
      <c r="I23" s="119"/>
      <c r="J23" s="120" t="s">
        <v>182</v>
      </c>
      <c r="K23" s="119"/>
      <c r="L23" s="258"/>
    </row>
    <row r="24" spans="1:12" ht="36">
      <c r="A24" s="121">
        <v>7</v>
      </c>
      <c r="B24" s="122">
        <v>600</v>
      </c>
      <c r="C24" s="122">
        <v>60016</v>
      </c>
      <c r="D24" s="122">
        <v>6050</v>
      </c>
      <c r="E24" s="123" t="s">
        <v>183</v>
      </c>
      <c r="F24" s="88">
        <v>840092.2</v>
      </c>
      <c r="G24" s="88">
        <v>35000</v>
      </c>
      <c r="H24" s="88">
        <v>35000</v>
      </c>
      <c r="I24" s="88"/>
      <c r="J24" s="105" t="s">
        <v>179</v>
      </c>
      <c r="K24" s="88"/>
      <c r="L24" s="115" t="s">
        <v>180</v>
      </c>
    </row>
    <row r="25" spans="1:12" ht="36">
      <c r="A25" s="124">
        <v>8</v>
      </c>
      <c r="B25" s="116">
        <v>600</v>
      </c>
      <c r="C25" s="116">
        <v>60016</v>
      </c>
      <c r="D25" s="116">
        <v>6050</v>
      </c>
      <c r="E25" s="125" t="s">
        <v>184</v>
      </c>
      <c r="F25" s="87">
        <v>1933750</v>
      </c>
      <c r="G25" s="87">
        <v>109000</v>
      </c>
      <c r="H25" s="87">
        <v>109000</v>
      </c>
      <c r="I25" s="87"/>
      <c r="J25" s="247" t="s">
        <v>172</v>
      </c>
      <c r="K25" s="87" t="s">
        <v>1</v>
      </c>
      <c r="L25" s="256" t="s">
        <v>180</v>
      </c>
    </row>
    <row r="26" spans="1:12">
      <c r="A26" s="126"/>
      <c r="B26" s="127"/>
      <c r="C26" s="127"/>
      <c r="D26" s="127"/>
      <c r="E26" s="128" t="s">
        <v>185</v>
      </c>
      <c r="F26" s="129"/>
      <c r="G26" s="129"/>
      <c r="H26" s="129"/>
      <c r="I26" s="129"/>
      <c r="J26" s="248"/>
      <c r="K26" s="129"/>
      <c r="L26" s="257"/>
    </row>
    <row r="27" spans="1:12" ht="22.5">
      <c r="A27" s="259" t="s">
        <v>186</v>
      </c>
      <c r="B27" s="260"/>
      <c r="C27" s="130"/>
      <c r="D27" s="130"/>
      <c r="E27" s="131" t="s">
        <v>187</v>
      </c>
      <c r="F27" s="132"/>
      <c r="G27" s="132"/>
      <c r="H27" s="132"/>
      <c r="I27" s="132"/>
      <c r="J27" s="255"/>
      <c r="K27" s="132"/>
      <c r="L27" s="258"/>
    </row>
    <row r="28" spans="1:12" ht="33.75" customHeight="1">
      <c r="A28" s="133">
        <v>9</v>
      </c>
      <c r="B28" s="133">
        <v>600</v>
      </c>
      <c r="C28" s="109">
        <v>60016</v>
      </c>
      <c r="D28" s="109">
        <v>6050</v>
      </c>
      <c r="E28" s="134" t="s">
        <v>188</v>
      </c>
      <c r="F28" s="111">
        <v>115000</v>
      </c>
      <c r="G28" s="111">
        <v>115000</v>
      </c>
      <c r="H28" s="111">
        <v>115000</v>
      </c>
      <c r="I28" s="111"/>
      <c r="J28" s="113" t="s">
        <v>172</v>
      </c>
      <c r="K28" s="111"/>
      <c r="L28" s="115" t="s">
        <v>180</v>
      </c>
    </row>
    <row r="29" spans="1:12" ht="36">
      <c r="A29" s="135">
        <v>10</v>
      </c>
      <c r="B29" s="109">
        <v>600</v>
      </c>
      <c r="C29" s="109">
        <v>60016</v>
      </c>
      <c r="D29" s="109">
        <v>6050</v>
      </c>
      <c r="E29" s="110" t="s">
        <v>189</v>
      </c>
      <c r="F29" s="111">
        <v>2030000</v>
      </c>
      <c r="G29" s="111">
        <v>30000</v>
      </c>
      <c r="H29" s="111">
        <v>30000</v>
      </c>
      <c r="I29" s="111"/>
      <c r="J29" s="113" t="s">
        <v>172</v>
      </c>
      <c r="K29" s="111"/>
      <c r="L29" s="115" t="s">
        <v>180</v>
      </c>
    </row>
    <row r="30" spans="1:12" ht="36">
      <c r="A30" s="108">
        <v>11</v>
      </c>
      <c r="B30" s="109">
        <v>600</v>
      </c>
      <c r="C30" s="109">
        <v>60016</v>
      </c>
      <c r="D30" s="109">
        <v>6050</v>
      </c>
      <c r="E30" s="110" t="s">
        <v>190</v>
      </c>
      <c r="F30" s="111">
        <v>921658.09</v>
      </c>
      <c r="G30" s="111">
        <v>10000</v>
      </c>
      <c r="H30" s="111">
        <v>10000</v>
      </c>
      <c r="I30" s="111"/>
      <c r="J30" s="105" t="s">
        <v>179</v>
      </c>
      <c r="K30" s="111" t="s">
        <v>1</v>
      </c>
      <c r="L30" s="115" t="s">
        <v>180</v>
      </c>
    </row>
    <row r="31" spans="1:12" ht="33.75">
      <c r="A31" s="108">
        <v>12</v>
      </c>
      <c r="B31" s="116">
        <v>600</v>
      </c>
      <c r="C31" s="116">
        <v>60016</v>
      </c>
      <c r="D31" s="122">
        <v>6050</v>
      </c>
      <c r="E31" s="123" t="s">
        <v>191</v>
      </c>
      <c r="F31" s="88">
        <v>30000</v>
      </c>
      <c r="G31" s="88">
        <v>30000</v>
      </c>
      <c r="H31" s="88">
        <v>30000</v>
      </c>
      <c r="I31" s="88"/>
      <c r="J31" s="113" t="s">
        <v>172</v>
      </c>
      <c r="K31" s="88"/>
      <c r="L31" s="136" t="s">
        <v>180</v>
      </c>
    </row>
    <row r="32" spans="1:12" ht="30.75" customHeight="1">
      <c r="A32" s="135">
        <v>13</v>
      </c>
      <c r="B32" s="122">
        <v>600</v>
      </c>
      <c r="C32" s="122">
        <v>60016</v>
      </c>
      <c r="D32" s="122">
        <v>6050</v>
      </c>
      <c r="E32" s="123" t="s">
        <v>192</v>
      </c>
      <c r="F32" s="88">
        <v>2028365</v>
      </c>
      <c r="G32" s="88">
        <v>295000</v>
      </c>
      <c r="H32" s="88">
        <v>45000</v>
      </c>
      <c r="I32" s="88"/>
      <c r="J32" s="113" t="s">
        <v>193</v>
      </c>
      <c r="K32" s="88"/>
      <c r="L32" s="115" t="s">
        <v>180</v>
      </c>
    </row>
    <row r="33" spans="1:12" ht="30.75" customHeight="1">
      <c r="A33" s="135">
        <v>14</v>
      </c>
      <c r="B33" s="122">
        <v>600</v>
      </c>
      <c r="C33" s="122">
        <v>60016</v>
      </c>
      <c r="D33" s="122">
        <v>6050</v>
      </c>
      <c r="E33" s="123" t="s">
        <v>194</v>
      </c>
      <c r="F33" s="88">
        <v>335700</v>
      </c>
      <c r="G33" s="88">
        <v>18300</v>
      </c>
      <c r="H33" s="88">
        <v>18300</v>
      </c>
      <c r="I33" s="88"/>
      <c r="J33" s="137" t="s">
        <v>195</v>
      </c>
      <c r="K33" s="88"/>
      <c r="L33" s="136" t="s">
        <v>180</v>
      </c>
    </row>
    <row r="34" spans="1:12" ht="30.75" customHeight="1">
      <c r="A34" s="135">
        <v>15</v>
      </c>
      <c r="B34" s="122">
        <v>600</v>
      </c>
      <c r="C34" s="122">
        <v>60016</v>
      </c>
      <c r="D34" s="122">
        <v>6060</v>
      </c>
      <c r="E34" s="123" t="s">
        <v>196</v>
      </c>
      <c r="F34" s="88">
        <v>16000</v>
      </c>
      <c r="G34" s="88">
        <v>16000</v>
      </c>
      <c r="H34" s="88">
        <v>16000</v>
      </c>
      <c r="I34" s="88"/>
      <c r="J34" s="137" t="s">
        <v>195</v>
      </c>
      <c r="K34" s="88"/>
      <c r="L34" s="136" t="s">
        <v>180</v>
      </c>
    </row>
    <row r="35" spans="1:12" ht="35.25" customHeight="1">
      <c r="A35" s="135">
        <v>16</v>
      </c>
      <c r="B35" s="122">
        <v>700</v>
      </c>
      <c r="C35" s="122">
        <v>70005</v>
      </c>
      <c r="D35" s="122">
        <v>6060</v>
      </c>
      <c r="E35" s="123" t="s">
        <v>197</v>
      </c>
      <c r="F35" s="88">
        <v>27300</v>
      </c>
      <c r="G35" s="88">
        <v>27300</v>
      </c>
      <c r="H35" s="88">
        <v>27300</v>
      </c>
      <c r="I35" s="88"/>
      <c r="J35" s="137" t="s">
        <v>195</v>
      </c>
      <c r="K35" s="88"/>
      <c r="L35" s="136" t="s">
        <v>180</v>
      </c>
    </row>
    <row r="36" spans="1:12" ht="36.75" customHeight="1">
      <c r="A36" s="135">
        <v>16</v>
      </c>
      <c r="B36" s="122">
        <v>754</v>
      </c>
      <c r="C36" s="122">
        <v>75405</v>
      </c>
      <c r="D36" s="122">
        <v>6230</v>
      </c>
      <c r="E36" s="123" t="s">
        <v>198</v>
      </c>
      <c r="F36" s="88">
        <v>35000</v>
      </c>
      <c r="G36" s="88">
        <v>35000</v>
      </c>
      <c r="H36" s="88">
        <v>35000</v>
      </c>
      <c r="I36" s="88"/>
      <c r="J36" s="137" t="s">
        <v>195</v>
      </c>
      <c r="K36" s="88"/>
      <c r="L36" s="138" t="s">
        <v>199</v>
      </c>
    </row>
    <row r="37" spans="1:12" ht="36" customHeight="1">
      <c r="A37" s="139">
        <v>17</v>
      </c>
      <c r="B37" s="122">
        <v>754</v>
      </c>
      <c r="C37" s="122">
        <v>75412</v>
      </c>
      <c r="D37" s="122">
        <v>6230</v>
      </c>
      <c r="E37" s="123" t="s">
        <v>200</v>
      </c>
      <c r="F37" s="88">
        <v>68000</v>
      </c>
      <c r="G37" s="88">
        <v>68000</v>
      </c>
      <c r="H37" s="88">
        <v>68000</v>
      </c>
      <c r="I37" s="88"/>
      <c r="J37" s="137" t="s">
        <v>195</v>
      </c>
      <c r="K37" s="88"/>
      <c r="L37" s="138" t="s">
        <v>201</v>
      </c>
    </row>
    <row r="38" spans="1:12" ht="36" customHeight="1">
      <c r="A38" s="139">
        <v>18</v>
      </c>
      <c r="B38" s="122">
        <v>754</v>
      </c>
      <c r="C38" s="122">
        <v>75478</v>
      </c>
      <c r="D38" s="122">
        <v>6060</v>
      </c>
      <c r="E38" s="123" t="s">
        <v>202</v>
      </c>
      <c r="F38" s="88">
        <v>9000</v>
      </c>
      <c r="G38" s="88">
        <v>9000</v>
      </c>
      <c r="H38" s="88">
        <v>9000</v>
      </c>
      <c r="I38" s="88"/>
      <c r="J38" s="137" t="s">
        <v>195</v>
      </c>
      <c r="K38" s="88"/>
      <c r="L38" s="136" t="s">
        <v>180</v>
      </c>
    </row>
    <row r="39" spans="1:12" ht="25.5" customHeight="1">
      <c r="A39" s="249">
        <v>19</v>
      </c>
      <c r="B39" s="262">
        <v>801</v>
      </c>
      <c r="C39" s="262">
        <v>80101</v>
      </c>
      <c r="D39" s="116">
        <v>6057</v>
      </c>
      <c r="E39" s="264" t="s">
        <v>203</v>
      </c>
      <c r="F39" s="266">
        <v>1107884</v>
      </c>
      <c r="G39" s="266">
        <v>1079107</v>
      </c>
      <c r="H39" s="87"/>
      <c r="I39" s="87"/>
      <c r="J39" s="247" t="s">
        <v>195</v>
      </c>
      <c r="K39" s="87">
        <v>774107</v>
      </c>
      <c r="L39" s="240" t="s">
        <v>180</v>
      </c>
    </row>
    <row r="40" spans="1:12" ht="27.75" customHeight="1">
      <c r="A40" s="261"/>
      <c r="B40" s="263"/>
      <c r="C40" s="263"/>
      <c r="D40" s="140">
        <v>6059</v>
      </c>
      <c r="E40" s="265"/>
      <c r="F40" s="267"/>
      <c r="G40" s="267"/>
      <c r="H40" s="119">
        <v>305000</v>
      </c>
      <c r="I40" s="141"/>
      <c r="J40" s="255"/>
      <c r="K40" s="119"/>
      <c r="L40" s="241"/>
    </row>
    <row r="41" spans="1:12" ht="37.5" customHeight="1">
      <c r="A41" s="139">
        <v>20</v>
      </c>
      <c r="B41" s="142">
        <v>801</v>
      </c>
      <c r="C41" s="142">
        <v>80101</v>
      </c>
      <c r="D41" s="142">
        <v>6050</v>
      </c>
      <c r="E41" s="143" t="s">
        <v>204</v>
      </c>
      <c r="F41" s="144">
        <v>1266645.54</v>
      </c>
      <c r="G41" s="144">
        <v>10000</v>
      </c>
      <c r="H41" s="145">
        <v>10000</v>
      </c>
      <c r="I41" s="144"/>
      <c r="J41" s="137" t="s">
        <v>195</v>
      </c>
      <c r="K41" s="88"/>
      <c r="L41" s="136" t="s">
        <v>180</v>
      </c>
    </row>
    <row r="42" spans="1:12" ht="39" customHeight="1">
      <c r="A42" s="135">
        <v>21</v>
      </c>
      <c r="B42" s="109">
        <v>801</v>
      </c>
      <c r="C42" s="109">
        <v>80101</v>
      </c>
      <c r="D42" s="109">
        <v>6580</v>
      </c>
      <c r="E42" s="146" t="s">
        <v>205</v>
      </c>
      <c r="F42" s="147">
        <v>20000</v>
      </c>
      <c r="G42" s="147">
        <v>20000</v>
      </c>
      <c r="H42" s="111">
        <v>20000</v>
      </c>
      <c r="I42" s="147"/>
      <c r="J42" s="137" t="s">
        <v>195</v>
      </c>
      <c r="K42" s="88"/>
      <c r="L42" s="138" t="s">
        <v>206</v>
      </c>
    </row>
    <row r="43" spans="1:12" ht="36">
      <c r="A43" s="108">
        <v>22</v>
      </c>
      <c r="B43" s="148">
        <v>900</v>
      </c>
      <c r="C43" s="148">
        <v>90001</v>
      </c>
      <c r="D43" s="122">
        <v>6050</v>
      </c>
      <c r="E43" s="149" t="s">
        <v>207</v>
      </c>
      <c r="F43" s="88">
        <v>19431107.739999998</v>
      </c>
      <c r="G43" s="88">
        <v>2000000</v>
      </c>
      <c r="H43" s="88">
        <v>1650000</v>
      </c>
      <c r="I43" s="88">
        <v>0</v>
      </c>
      <c r="J43" s="150" t="s">
        <v>208</v>
      </c>
      <c r="K43" s="88">
        <f>SUM(K44:K57)</f>
        <v>0</v>
      </c>
      <c r="L43" s="242" t="s">
        <v>180</v>
      </c>
    </row>
    <row r="44" spans="1:12" ht="35.25" customHeight="1">
      <c r="A44" s="139" t="s">
        <v>1</v>
      </c>
      <c r="B44" s="151"/>
      <c r="C44" s="151"/>
      <c r="D44" s="152" t="s">
        <v>1</v>
      </c>
      <c r="E44" s="153" t="s">
        <v>209</v>
      </c>
      <c r="F44" s="154" t="s">
        <v>1</v>
      </c>
      <c r="G44" s="154" t="s">
        <v>1</v>
      </c>
      <c r="H44" s="154" t="s">
        <v>1</v>
      </c>
      <c r="I44" s="154">
        <v>0</v>
      </c>
      <c r="J44" s="155" t="s">
        <v>1</v>
      </c>
      <c r="K44" s="156"/>
      <c r="L44" s="243"/>
    </row>
    <row r="45" spans="1:12" ht="23.25">
      <c r="A45" s="139"/>
      <c r="B45" s="151"/>
      <c r="C45" s="151"/>
      <c r="D45" s="142"/>
      <c r="E45" s="157" t="s">
        <v>210</v>
      </c>
      <c r="F45" s="154"/>
      <c r="G45" s="154"/>
      <c r="H45" s="154"/>
      <c r="I45" s="154"/>
      <c r="J45" s="155"/>
      <c r="K45" s="158"/>
      <c r="L45" s="243"/>
    </row>
    <row r="46" spans="1:12" ht="26.25" customHeight="1">
      <c r="A46" s="245" t="s">
        <v>211</v>
      </c>
      <c r="B46" s="246"/>
      <c r="C46" s="151"/>
      <c r="D46" s="142"/>
      <c r="E46" s="157" t="s">
        <v>212</v>
      </c>
      <c r="F46" s="159"/>
      <c r="G46" s="159"/>
      <c r="H46" s="159"/>
      <c r="I46" s="159"/>
      <c r="J46" s="155"/>
      <c r="K46" s="158"/>
      <c r="L46" s="244"/>
    </row>
    <row r="47" spans="1:12" ht="60.75" customHeight="1">
      <c r="A47" s="160">
        <v>23</v>
      </c>
      <c r="B47" s="161">
        <v>900</v>
      </c>
      <c r="C47" s="161">
        <v>90001</v>
      </c>
      <c r="D47" s="162">
        <v>6050</v>
      </c>
      <c r="E47" s="163" t="s">
        <v>213</v>
      </c>
      <c r="F47" s="164">
        <v>2198000</v>
      </c>
      <c r="G47" s="164">
        <v>3000</v>
      </c>
      <c r="H47" s="164">
        <v>3000</v>
      </c>
      <c r="I47" s="164"/>
      <c r="J47" s="113" t="s">
        <v>195</v>
      </c>
      <c r="K47" s="111"/>
      <c r="L47" s="115" t="s">
        <v>180</v>
      </c>
    </row>
    <row r="48" spans="1:12" ht="33.75">
      <c r="A48" s="160">
        <v>24</v>
      </c>
      <c r="B48" s="161">
        <v>900</v>
      </c>
      <c r="C48" s="161">
        <v>90001</v>
      </c>
      <c r="D48" s="162">
        <v>6050</v>
      </c>
      <c r="E48" s="163" t="s">
        <v>214</v>
      </c>
      <c r="F48" s="164">
        <v>10235939.23</v>
      </c>
      <c r="G48" s="164">
        <v>8610</v>
      </c>
      <c r="H48" s="164">
        <v>8610</v>
      </c>
      <c r="I48" s="164"/>
      <c r="J48" s="113" t="s">
        <v>195</v>
      </c>
      <c r="K48" s="111"/>
      <c r="L48" s="115" t="s">
        <v>180</v>
      </c>
    </row>
    <row r="49" spans="1:12" ht="42.75" customHeight="1">
      <c r="A49" s="165">
        <v>25</v>
      </c>
      <c r="B49" s="130">
        <v>900</v>
      </c>
      <c r="C49" s="130">
        <v>90001</v>
      </c>
      <c r="D49" s="130">
        <v>6230</v>
      </c>
      <c r="E49" s="166" t="s">
        <v>215</v>
      </c>
      <c r="F49" s="167">
        <v>8000</v>
      </c>
      <c r="G49" s="167">
        <v>8000</v>
      </c>
      <c r="H49" s="167">
        <v>8000</v>
      </c>
      <c r="I49" s="168">
        <v>0</v>
      </c>
      <c r="J49" s="169" t="s">
        <v>216</v>
      </c>
      <c r="K49" s="168"/>
      <c r="L49" s="170" t="s">
        <v>217</v>
      </c>
    </row>
    <row r="50" spans="1:12">
      <c r="A50" s="124">
        <v>26</v>
      </c>
      <c r="B50" s="116">
        <v>900</v>
      </c>
      <c r="C50" s="116">
        <v>90015</v>
      </c>
      <c r="D50" s="116">
        <v>6050</v>
      </c>
      <c r="E50" s="125" t="s">
        <v>218</v>
      </c>
      <c r="F50" s="87">
        <v>82115</v>
      </c>
      <c r="G50" s="87">
        <v>82115</v>
      </c>
      <c r="H50" s="87">
        <v>82115</v>
      </c>
      <c r="I50" s="87">
        <v>0</v>
      </c>
      <c r="J50" s="247" t="s">
        <v>216</v>
      </c>
      <c r="K50" s="87" t="s">
        <v>1</v>
      </c>
      <c r="L50" s="249" t="s">
        <v>180</v>
      </c>
    </row>
    <row r="51" spans="1:12" ht="33.75">
      <c r="A51" s="171"/>
      <c r="B51" s="152"/>
      <c r="C51" s="152"/>
      <c r="D51" s="152"/>
      <c r="E51" s="128" t="s">
        <v>219</v>
      </c>
      <c r="F51" s="172"/>
      <c r="G51" s="172"/>
      <c r="H51" s="172"/>
      <c r="I51" s="172"/>
      <c r="J51" s="248"/>
      <c r="K51" s="172"/>
      <c r="L51" s="250"/>
    </row>
    <row r="52" spans="1:12" ht="22.5">
      <c r="A52" s="171"/>
      <c r="B52" s="152"/>
      <c r="C52" s="152"/>
      <c r="D52" s="152"/>
      <c r="E52" s="128" t="s">
        <v>220</v>
      </c>
      <c r="F52" s="172"/>
      <c r="G52" s="172"/>
      <c r="H52" s="172"/>
      <c r="I52" s="172"/>
      <c r="J52" s="248"/>
      <c r="K52" s="172"/>
      <c r="L52" s="250"/>
    </row>
    <row r="53" spans="1:12">
      <c r="A53" s="171"/>
      <c r="B53" s="152"/>
      <c r="C53" s="152"/>
      <c r="D53" s="152"/>
      <c r="E53" s="128" t="s">
        <v>221</v>
      </c>
      <c r="F53" s="172"/>
      <c r="G53" s="172"/>
      <c r="H53" s="172"/>
      <c r="I53" s="172"/>
      <c r="J53" s="248"/>
      <c r="K53" s="172"/>
      <c r="L53" s="250"/>
    </row>
    <row r="54" spans="1:12" ht="22.5">
      <c r="A54" s="171"/>
      <c r="B54" s="152"/>
      <c r="C54" s="152"/>
      <c r="D54" s="152"/>
      <c r="E54" s="128" t="s">
        <v>222</v>
      </c>
      <c r="F54" s="172"/>
      <c r="G54" s="172"/>
      <c r="H54" s="172"/>
      <c r="I54" s="172"/>
      <c r="J54" s="248"/>
      <c r="K54" s="172"/>
      <c r="L54" s="250"/>
    </row>
    <row r="55" spans="1:12" ht="22.5">
      <c r="A55" s="171"/>
      <c r="B55" s="152"/>
      <c r="C55" s="152"/>
      <c r="D55" s="152"/>
      <c r="E55" s="128" t="s">
        <v>223</v>
      </c>
      <c r="F55" s="172"/>
      <c r="G55" s="172"/>
      <c r="H55" s="172"/>
      <c r="I55" s="172"/>
      <c r="J55" s="248"/>
      <c r="K55" s="172"/>
      <c r="L55" s="250"/>
    </row>
    <row r="56" spans="1:12">
      <c r="A56" s="171"/>
      <c r="B56" s="152"/>
      <c r="C56" s="152"/>
      <c r="D56" s="173"/>
      <c r="E56" s="128" t="s">
        <v>224</v>
      </c>
      <c r="F56" s="172"/>
      <c r="G56" s="172"/>
      <c r="H56" s="172"/>
      <c r="I56" s="172"/>
      <c r="J56" s="248"/>
      <c r="K56" s="172"/>
      <c r="L56" s="250"/>
    </row>
    <row r="57" spans="1:12">
      <c r="A57" s="174"/>
      <c r="B57" s="152"/>
      <c r="C57" s="152"/>
      <c r="D57" s="173"/>
      <c r="E57" s="128" t="s">
        <v>225</v>
      </c>
      <c r="F57" s="172"/>
      <c r="G57" s="172"/>
      <c r="H57" s="172"/>
      <c r="I57" s="172"/>
      <c r="J57" s="248"/>
      <c r="K57" s="172"/>
      <c r="L57" s="250"/>
    </row>
    <row r="58" spans="1:12" ht="33.75" customHeight="1">
      <c r="A58" s="135">
        <v>27</v>
      </c>
      <c r="B58" s="109">
        <v>921</v>
      </c>
      <c r="C58" s="109">
        <v>92109</v>
      </c>
      <c r="D58" s="109">
        <v>6050</v>
      </c>
      <c r="E58" s="110" t="s">
        <v>226</v>
      </c>
      <c r="F58" s="88">
        <v>810816.3</v>
      </c>
      <c r="G58" s="88">
        <v>370000</v>
      </c>
      <c r="H58" s="88">
        <v>370000</v>
      </c>
      <c r="I58" s="88">
        <v>0</v>
      </c>
      <c r="J58" s="105" t="s">
        <v>216</v>
      </c>
      <c r="K58" s="111" t="s">
        <v>1</v>
      </c>
      <c r="L58" s="115" t="s">
        <v>180</v>
      </c>
    </row>
    <row r="59" spans="1:12" ht="36">
      <c r="A59" s="135">
        <v>28</v>
      </c>
      <c r="B59" s="109">
        <v>921</v>
      </c>
      <c r="C59" s="109">
        <v>92109</v>
      </c>
      <c r="D59" s="109">
        <v>6050</v>
      </c>
      <c r="E59" s="110" t="s">
        <v>227</v>
      </c>
      <c r="F59" s="88">
        <v>510883.04</v>
      </c>
      <c r="G59" s="88">
        <v>30000</v>
      </c>
      <c r="H59" s="88">
        <v>30000</v>
      </c>
      <c r="I59" s="88">
        <v>0</v>
      </c>
      <c r="J59" s="105" t="s">
        <v>216</v>
      </c>
      <c r="K59" s="111" t="s">
        <v>1</v>
      </c>
      <c r="L59" s="115" t="s">
        <v>180</v>
      </c>
    </row>
    <row r="60" spans="1:12" ht="29.25">
      <c r="A60" s="135">
        <v>29</v>
      </c>
      <c r="B60" s="109">
        <v>921</v>
      </c>
      <c r="C60" s="109">
        <v>92109</v>
      </c>
      <c r="D60" s="175">
        <v>6050</v>
      </c>
      <c r="E60" s="176" t="s">
        <v>228</v>
      </c>
      <c r="F60" s="88">
        <v>807887.9</v>
      </c>
      <c r="G60" s="88">
        <v>327000</v>
      </c>
      <c r="H60" s="88">
        <v>327000</v>
      </c>
      <c r="I60" s="177">
        <v>0</v>
      </c>
      <c r="J60" s="178" t="s">
        <v>195</v>
      </c>
      <c r="K60" s="177"/>
      <c r="L60" s="115" t="s">
        <v>180</v>
      </c>
    </row>
    <row r="61" spans="1:12" ht="33.75">
      <c r="A61" s="135">
        <v>30</v>
      </c>
      <c r="B61" s="122">
        <v>921</v>
      </c>
      <c r="C61" s="122">
        <v>92109</v>
      </c>
      <c r="D61" s="179">
        <v>6220</v>
      </c>
      <c r="E61" s="180" t="s">
        <v>229</v>
      </c>
      <c r="F61" s="88">
        <v>5535</v>
      </c>
      <c r="G61" s="88">
        <v>5535</v>
      </c>
      <c r="H61" s="88">
        <v>5535</v>
      </c>
      <c r="I61" s="177"/>
      <c r="J61" s="178" t="s">
        <v>195</v>
      </c>
      <c r="K61" s="177"/>
      <c r="L61" s="181" t="s">
        <v>230</v>
      </c>
    </row>
    <row r="62" spans="1:12" ht="33.75">
      <c r="A62" s="139">
        <v>31</v>
      </c>
      <c r="B62" s="122">
        <v>921</v>
      </c>
      <c r="C62" s="122">
        <v>92109</v>
      </c>
      <c r="D62" s="182">
        <v>6220</v>
      </c>
      <c r="E62" s="176" t="s">
        <v>231</v>
      </c>
      <c r="F62" s="88">
        <v>6000</v>
      </c>
      <c r="G62" s="88">
        <v>6000</v>
      </c>
      <c r="H62" s="88">
        <v>6000</v>
      </c>
      <c r="I62" s="177"/>
      <c r="J62" s="183" t="s">
        <v>195</v>
      </c>
      <c r="K62" s="177"/>
      <c r="L62" s="181" t="s">
        <v>230</v>
      </c>
    </row>
    <row r="63" spans="1:12" ht="38.25">
      <c r="A63" s="135">
        <v>32</v>
      </c>
      <c r="B63" s="109">
        <v>921</v>
      </c>
      <c r="C63" s="109">
        <v>92109</v>
      </c>
      <c r="D63" s="179">
        <v>6220</v>
      </c>
      <c r="E63" s="180" t="s">
        <v>101</v>
      </c>
      <c r="F63" s="111">
        <v>17000</v>
      </c>
      <c r="G63" s="111">
        <v>17000</v>
      </c>
      <c r="H63" s="111">
        <v>17000</v>
      </c>
      <c r="I63" s="184"/>
      <c r="J63" s="178" t="s">
        <v>195</v>
      </c>
      <c r="K63" s="184"/>
      <c r="L63" s="185" t="s">
        <v>230</v>
      </c>
    </row>
    <row r="64" spans="1:12" ht="36.75" thickBot="1">
      <c r="A64" s="108">
        <v>33</v>
      </c>
      <c r="B64" s="186">
        <v>926</v>
      </c>
      <c r="C64" s="186">
        <v>92601</v>
      </c>
      <c r="D64" s="187">
        <v>6050</v>
      </c>
      <c r="E64" s="188" t="s">
        <v>232</v>
      </c>
      <c r="F64" s="88">
        <v>124450</v>
      </c>
      <c r="G64" s="88">
        <v>122500</v>
      </c>
      <c r="H64" s="88">
        <v>122500</v>
      </c>
      <c r="I64" s="177">
        <v>0</v>
      </c>
      <c r="J64" s="150" t="s">
        <v>216</v>
      </c>
      <c r="K64" s="88">
        <v>0</v>
      </c>
      <c r="L64" s="136" t="s">
        <v>180</v>
      </c>
    </row>
    <row r="65" spans="1:12" ht="36.75" thickBot="1">
      <c r="A65" s="251" t="s">
        <v>233</v>
      </c>
      <c r="B65" s="252"/>
      <c r="C65" s="252"/>
      <c r="D65" s="253"/>
      <c r="E65" s="254"/>
      <c r="F65" s="189">
        <f>+F12+F17+F18+F19+F20+F21+F22+F24+F25+F28+F29+F31+F32+F34+F35+F36+F37+F39+F41+F42+F43+F47+F48+F49+F50+F58+F59+F60+F61+F62+F64+F38+F33+F63+F30</f>
        <v>49923349.489999995</v>
      </c>
      <c r="G65" s="189">
        <f>+G12+G17+G18+G19+G20+G21+G22+G24+G25+G28+G29+G31+G32+G34+G35+G36+G37+G39+G41+G42+G43+G47+G48+G49+G50+G58+G59+G60+G61+G62+G64+G38+G33+G63+G30</f>
        <v>7080350.1299999999</v>
      </c>
      <c r="H65" s="189">
        <f>+H12+H17+H18+H19+H20+H21+H22+H24+H25+H28+H29+H31+H32+H34+H35+H36+H37+H39+H41+H42+H43+H47+H48+H49+H50+H58+H59+H60+H61+H62+H64+H38+H33+H63+H30+H23+H40</f>
        <v>5452979.1299999999</v>
      </c>
      <c r="I65" s="189">
        <f t="shared" ref="I65" si="0">+I12+I17+I18+I19+I20+I21+I22+I24+I25+I28+I29+I31+I32+I34+I35+I36+I37+I39+I41+I42+I43+I47+I48+I49+I50+I58+I59+I60+I61+I62+I64+I38</f>
        <v>0</v>
      </c>
      <c r="J65" s="190" t="s">
        <v>234</v>
      </c>
      <c r="K65" s="189">
        <f>SUM(K12:K64)-K43</f>
        <v>1027371</v>
      </c>
      <c r="L65" s="191" t="s">
        <v>235</v>
      </c>
    </row>
    <row r="66" spans="1:12">
      <c r="A66" s="4" t="s">
        <v>236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>
      <c r="A67" s="4" t="s">
        <v>237</v>
      </c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>
      <c r="A68" s="4" t="s">
        <v>238</v>
      </c>
      <c r="B68" s="4"/>
      <c r="C68" s="4"/>
      <c r="D68" s="4"/>
      <c r="E68" s="4"/>
      <c r="F68" s="4"/>
      <c r="G68" s="4"/>
      <c r="H68" s="4"/>
      <c r="I68" s="4"/>
      <c r="J68" s="4"/>
      <c r="K68" s="192" t="s">
        <v>1</v>
      </c>
      <c r="L68" s="4"/>
    </row>
    <row r="69" spans="1:12">
      <c r="A69" s="193" t="s">
        <v>239</v>
      </c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</row>
    <row r="70" spans="1:12">
      <c r="A70" s="194" t="s">
        <v>240</v>
      </c>
      <c r="B70" s="4"/>
      <c r="C70" s="4" t="s">
        <v>1</v>
      </c>
      <c r="D70" s="4"/>
      <c r="E70" s="193" t="s">
        <v>1</v>
      </c>
      <c r="F70" s="4"/>
      <c r="G70" s="4"/>
      <c r="H70" s="4"/>
      <c r="I70" s="4"/>
      <c r="J70" s="4"/>
      <c r="K70" s="4"/>
      <c r="L70" s="4"/>
    </row>
  </sheetData>
  <mergeCells count="41">
    <mergeCell ref="E2:F4"/>
    <mergeCell ref="A6:I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6"/>
    <mergeCell ref="L12:L16"/>
    <mergeCell ref="A22:A23"/>
    <mergeCell ref="B22:B23"/>
    <mergeCell ref="C22:C23"/>
    <mergeCell ref="E22:E23"/>
    <mergeCell ref="F22:F23"/>
    <mergeCell ref="G22:G23"/>
    <mergeCell ref="L22:L23"/>
    <mergeCell ref="A65:E65"/>
    <mergeCell ref="J25:J27"/>
    <mergeCell ref="L25:L27"/>
    <mergeCell ref="A27:B27"/>
    <mergeCell ref="A39:A40"/>
    <mergeCell ref="B39:B40"/>
    <mergeCell ref="C39:C40"/>
    <mergeCell ref="E39:E40"/>
    <mergeCell ref="F39:F40"/>
    <mergeCell ref="G39:G40"/>
    <mergeCell ref="J39:J40"/>
    <mergeCell ref="L39:L40"/>
    <mergeCell ref="L43:L46"/>
    <mergeCell ref="A46:B46"/>
    <mergeCell ref="J50:J57"/>
    <mergeCell ref="L50:L57"/>
  </mergeCells>
  <pageMargins left="0.7" right="0.7" top="0.75" bottom="0.75" header="0.3" footer="0.3"/>
  <pageSetup paperSize="9" scale="77" fitToHeight="0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0"/>
  <sheetViews>
    <sheetView defaultGridColor="0" colorId="8" zoomScaleNormal="100" workbookViewId="0">
      <selection activeCell="F2" sqref="F2:F5"/>
    </sheetView>
  </sheetViews>
  <sheetFormatPr defaultRowHeight="12.75"/>
  <cols>
    <col min="1" max="1" width="6" style="197" bestFit="1" customWidth="1"/>
    <col min="2" max="2" width="9.42578125" style="197" customWidth="1"/>
    <col min="3" max="3" width="8.7109375" style="197" customWidth="1"/>
    <col min="4" max="9" width="16.42578125" style="197" customWidth="1"/>
    <col min="10" max="16384" width="9.140625" style="199"/>
  </cols>
  <sheetData>
    <row r="1" spans="1:10" ht="15">
      <c r="A1" s="195"/>
      <c r="B1" s="195"/>
      <c r="C1" s="195"/>
      <c r="D1" s="4" t="s">
        <v>1</v>
      </c>
      <c r="E1" s="195"/>
      <c r="F1" s="196" t="s">
        <v>241</v>
      </c>
      <c r="J1" s="198"/>
    </row>
    <row r="2" spans="1:10">
      <c r="A2" s="195"/>
      <c r="B2" s="195"/>
      <c r="C2" s="195"/>
      <c r="D2" s="195"/>
      <c r="E2" s="195"/>
      <c r="F2" s="5" t="s">
        <v>256</v>
      </c>
      <c r="J2" s="198"/>
    </row>
    <row r="3" spans="1:10">
      <c r="A3" s="195"/>
      <c r="B3" s="195"/>
      <c r="C3" s="195"/>
      <c r="D3" s="195"/>
      <c r="E3" s="195"/>
      <c r="F3" s="5" t="s">
        <v>2</v>
      </c>
      <c r="J3" s="198"/>
    </row>
    <row r="4" spans="1:10">
      <c r="A4" s="195"/>
      <c r="B4" s="195"/>
      <c r="C4" s="195"/>
      <c r="D4" s="195" t="s">
        <v>1</v>
      </c>
      <c r="E4" s="195"/>
      <c r="F4" s="5" t="s">
        <v>142</v>
      </c>
      <c r="J4" s="198"/>
    </row>
    <row r="5" spans="1:10">
      <c r="A5" s="195"/>
      <c r="B5" s="195"/>
      <c r="C5" s="195"/>
      <c r="D5" s="195"/>
      <c r="E5" s="195"/>
      <c r="F5" s="5" t="s">
        <v>257</v>
      </c>
      <c r="J5" s="198"/>
    </row>
    <row r="6" spans="1:10" ht="0.75" customHeight="1">
      <c r="A6" s="195"/>
      <c r="B6" s="195"/>
      <c r="C6" s="195"/>
      <c r="D6" s="195"/>
      <c r="E6" s="195"/>
      <c r="F6" s="195"/>
      <c r="G6" s="198"/>
      <c r="H6" s="200" t="s">
        <v>1</v>
      </c>
      <c r="J6" s="198"/>
    </row>
    <row r="7" spans="1:10" hidden="1">
      <c r="A7" s="195"/>
      <c r="B7" s="195"/>
      <c r="C7" s="195"/>
      <c r="D7" s="195"/>
      <c r="E7" s="195"/>
      <c r="F7" s="195"/>
      <c r="G7" s="198"/>
      <c r="H7" s="201" t="s">
        <v>1</v>
      </c>
      <c r="J7" s="198"/>
    </row>
    <row r="8" spans="1:10" ht="10.5" customHeight="1">
      <c r="A8" s="195"/>
      <c r="B8" s="195"/>
      <c r="C8" s="195"/>
      <c r="D8" s="195"/>
      <c r="E8" s="195"/>
      <c r="F8" s="195"/>
      <c r="G8" s="198"/>
      <c r="H8" s="198"/>
      <c r="I8" s="196" t="s">
        <v>1</v>
      </c>
      <c r="J8" s="198"/>
    </row>
    <row r="9" spans="1:10" ht="27" customHeight="1">
      <c r="A9" s="289" t="s">
        <v>242</v>
      </c>
      <c r="B9" s="289"/>
      <c r="C9" s="289"/>
      <c r="D9" s="289"/>
      <c r="E9" s="289"/>
      <c r="F9" s="289"/>
      <c r="G9" s="289"/>
      <c r="H9" s="289"/>
      <c r="I9" s="289"/>
      <c r="J9" s="289"/>
    </row>
    <row r="10" spans="1:10" ht="39" customHeight="1">
      <c r="A10" s="290" t="s">
        <v>9</v>
      </c>
      <c r="B10" s="291" t="s">
        <v>10</v>
      </c>
      <c r="C10" s="291" t="s">
        <v>11</v>
      </c>
      <c r="D10" s="294" t="s">
        <v>243</v>
      </c>
      <c r="E10" s="294" t="s">
        <v>244</v>
      </c>
      <c r="F10" s="294" t="s">
        <v>245</v>
      </c>
      <c r="G10" s="294"/>
      <c r="H10" s="294"/>
      <c r="I10" s="294"/>
      <c r="J10" s="294"/>
    </row>
    <row r="11" spans="1:10" s="202" customFormat="1" ht="16.5" customHeight="1">
      <c r="A11" s="290"/>
      <c r="B11" s="292"/>
      <c r="C11" s="292"/>
      <c r="D11" s="290"/>
      <c r="E11" s="294"/>
      <c r="F11" s="294" t="s">
        <v>246</v>
      </c>
      <c r="G11" s="294" t="s">
        <v>247</v>
      </c>
      <c r="H11" s="294"/>
      <c r="I11" s="294"/>
      <c r="J11" s="294" t="s">
        <v>248</v>
      </c>
    </row>
    <row r="12" spans="1:10" s="202" customFormat="1" ht="28.5" customHeight="1">
      <c r="A12" s="290"/>
      <c r="B12" s="293"/>
      <c r="C12" s="293"/>
      <c r="D12" s="290"/>
      <c r="E12" s="294"/>
      <c r="F12" s="294"/>
      <c r="G12" s="203" t="s">
        <v>249</v>
      </c>
      <c r="H12" s="203" t="s">
        <v>250</v>
      </c>
      <c r="I12" s="203" t="s">
        <v>251</v>
      </c>
      <c r="J12" s="294"/>
    </row>
    <row r="13" spans="1:10" s="202" customFormat="1" ht="15" customHeight="1">
      <c r="A13" s="204" t="s">
        <v>162</v>
      </c>
      <c r="B13" s="204" t="s">
        <v>252</v>
      </c>
      <c r="C13" s="205" t="s">
        <v>1</v>
      </c>
      <c r="D13" s="206">
        <f>SUM(D14)</f>
        <v>619907.73</v>
      </c>
      <c r="E13" s="206">
        <f>+F13+J13</f>
        <v>619907.7300000001</v>
      </c>
      <c r="F13" s="206">
        <f>SUM(F15:F20)</f>
        <v>619907.7300000001</v>
      </c>
      <c r="G13" s="206">
        <f>SUM(G15:G20)</f>
        <v>8600</v>
      </c>
      <c r="H13" s="206">
        <f>SUM(H15:H20)</f>
        <v>1632.3</v>
      </c>
      <c r="I13" s="206">
        <f>SUM(I15:I20)</f>
        <v>0</v>
      </c>
      <c r="J13" s="206">
        <f>SUM(J15:J20)</f>
        <v>0</v>
      </c>
    </row>
    <row r="14" spans="1:10" s="202" customFormat="1" ht="15" customHeight="1">
      <c r="A14" s="207" t="s">
        <v>1</v>
      </c>
      <c r="B14" s="207"/>
      <c r="C14" s="207">
        <v>2010</v>
      </c>
      <c r="D14" s="208">
        <v>619907.73</v>
      </c>
      <c r="E14" s="208"/>
      <c r="F14" s="208"/>
      <c r="G14" s="208"/>
      <c r="H14" s="208"/>
      <c r="I14" s="208"/>
      <c r="J14" s="208"/>
    </row>
    <row r="15" spans="1:10" s="202" customFormat="1" ht="15" customHeight="1">
      <c r="A15" s="207"/>
      <c r="B15" s="207"/>
      <c r="C15" s="207">
        <v>4010</v>
      </c>
      <c r="D15" s="208"/>
      <c r="E15" s="209">
        <f t="shared" ref="E15:E17" si="0">+F15+J15</f>
        <v>8600</v>
      </c>
      <c r="F15" s="209">
        <f>SUM(G15:I15)</f>
        <v>8600</v>
      </c>
      <c r="G15" s="209">
        <v>8600</v>
      </c>
      <c r="H15" s="209"/>
      <c r="I15" s="208"/>
      <c r="J15" s="208"/>
    </row>
    <row r="16" spans="1:10" s="202" customFormat="1" ht="15" customHeight="1">
      <c r="A16" s="207"/>
      <c r="B16" s="207"/>
      <c r="C16" s="207">
        <v>4110</v>
      </c>
      <c r="D16" s="208"/>
      <c r="E16" s="209">
        <f t="shared" si="0"/>
        <v>1470.6</v>
      </c>
      <c r="F16" s="209">
        <f>SUM(G16:I16)</f>
        <v>1470.6</v>
      </c>
      <c r="G16" s="209"/>
      <c r="H16" s="209">
        <v>1470.6</v>
      </c>
      <c r="I16" s="208"/>
      <c r="J16" s="208"/>
    </row>
    <row r="17" spans="1:10" s="202" customFormat="1" ht="15" customHeight="1">
      <c r="A17" s="207"/>
      <c r="B17" s="207"/>
      <c r="C17" s="207">
        <v>4120</v>
      </c>
      <c r="D17" s="208"/>
      <c r="E17" s="209">
        <f t="shared" si="0"/>
        <v>161.69999999999999</v>
      </c>
      <c r="F17" s="209">
        <f>SUM(G17:I17)</f>
        <v>161.69999999999999</v>
      </c>
      <c r="G17" s="209"/>
      <c r="H17" s="209">
        <v>161.69999999999999</v>
      </c>
      <c r="I17" s="208"/>
      <c r="J17" s="208"/>
    </row>
    <row r="18" spans="1:10" s="202" customFormat="1" ht="15" customHeight="1">
      <c r="A18" s="207"/>
      <c r="B18" s="207"/>
      <c r="C18" s="207">
        <v>4210</v>
      </c>
      <c r="D18" s="208"/>
      <c r="E18" s="209">
        <f>+F18+J18</f>
        <v>100</v>
      </c>
      <c r="F18" s="209">
        <v>100</v>
      </c>
      <c r="G18" s="209"/>
      <c r="H18" s="209"/>
      <c r="I18" s="208"/>
      <c r="J18" s="208"/>
    </row>
    <row r="19" spans="1:10" s="202" customFormat="1" ht="15" customHeight="1">
      <c r="A19" s="207"/>
      <c r="B19" s="207"/>
      <c r="C19" s="207">
        <v>4300</v>
      </c>
      <c r="D19" s="208"/>
      <c r="E19" s="209">
        <f t="shared" ref="E19" si="1">+F19+J19</f>
        <v>1822.75</v>
      </c>
      <c r="F19" s="209">
        <v>1822.75</v>
      </c>
      <c r="G19" s="209"/>
      <c r="H19" s="209"/>
      <c r="I19" s="208"/>
      <c r="J19" s="208"/>
    </row>
    <row r="20" spans="1:10" s="202" customFormat="1" ht="15" customHeight="1">
      <c r="A20" s="207"/>
      <c r="B20" s="207"/>
      <c r="C20" s="207">
        <v>4430</v>
      </c>
      <c r="D20" s="208"/>
      <c r="E20" s="209">
        <f>+F20+J20</f>
        <v>607752.68000000005</v>
      </c>
      <c r="F20" s="209">
        <v>607752.68000000005</v>
      </c>
      <c r="G20" s="209"/>
      <c r="H20" s="209"/>
      <c r="I20" s="208"/>
      <c r="J20" s="208"/>
    </row>
    <row r="21" spans="1:10" s="202" customFormat="1" ht="15" customHeight="1">
      <c r="A21" s="205">
        <v>750</v>
      </c>
      <c r="B21" s="205">
        <v>75011</v>
      </c>
      <c r="C21" s="205" t="s">
        <v>1</v>
      </c>
      <c r="D21" s="206">
        <f>SUM(D22)</f>
        <v>81956</v>
      </c>
      <c r="E21" s="206">
        <f>+F21+J21</f>
        <v>81956</v>
      </c>
      <c r="F21" s="206">
        <f>SUM(F23:F30)</f>
        <v>81956</v>
      </c>
      <c r="G21" s="206">
        <f>SUM(G23:G30)</f>
        <v>63900</v>
      </c>
      <c r="H21" s="206">
        <f>SUM(H23:H30)</f>
        <v>12447</v>
      </c>
      <c r="I21" s="206">
        <f>SUM(I23:I30)</f>
        <v>0</v>
      </c>
      <c r="J21" s="206">
        <f>SUM(J23:J30)</f>
        <v>0</v>
      </c>
    </row>
    <row r="22" spans="1:10" ht="15" customHeight="1">
      <c r="A22" s="207" t="s">
        <v>1</v>
      </c>
      <c r="B22" s="207"/>
      <c r="C22" s="207">
        <v>2010</v>
      </c>
      <c r="D22" s="208">
        <v>81956</v>
      </c>
      <c r="E22" s="208"/>
      <c r="F22" s="208"/>
      <c r="G22" s="208"/>
      <c r="H22" s="208"/>
      <c r="I22" s="208"/>
      <c r="J22" s="208"/>
    </row>
    <row r="23" spans="1:10" ht="15" customHeight="1">
      <c r="A23" s="207"/>
      <c r="B23" s="207"/>
      <c r="C23" s="207">
        <v>4010</v>
      </c>
      <c r="D23" s="208"/>
      <c r="E23" s="209">
        <f t="shared" ref="E23:E29" si="2">+F23+J23</f>
        <v>58400</v>
      </c>
      <c r="F23" s="209">
        <f>SUM(G23:I23)</f>
        <v>58400</v>
      </c>
      <c r="G23" s="209">
        <v>58400</v>
      </c>
      <c r="H23" s="209"/>
      <c r="I23" s="208"/>
      <c r="J23" s="208"/>
    </row>
    <row r="24" spans="1:10" ht="15" customHeight="1">
      <c r="A24" s="207"/>
      <c r="B24" s="207"/>
      <c r="C24" s="207">
        <v>4040</v>
      </c>
      <c r="D24" s="208"/>
      <c r="E24" s="209">
        <f t="shared" si="2"/>
        <v>5500</v>
      </c>
      <c r="F24" s="209">
        <f>SUM(G24:I24)</f>
        <v>5500</v>
      </c>
      <c r="G24" s="209">
        <v>5500</v>
      </c>
      <c r="H24" s="209"/>
      <c r="I24" s="208"/>
      <c r="J24" s="208"/>
    </row>
    <row r="25" spans="1:10" ht="15" customHeight="1">
      <c r="A25" s="207"/>
      <c r="B25" s="207"/>
      <c r="C25" s="207">
        <v>4110</v>
      </c>
      <c r="D25" s="208"/>
      <c r="E25" s="209">
        <f t="shared" si="2"/>
        <v>10927</v>
      </c>
      <c r="F25" s="209">
        <f>SUM(G25:I25)</f>
        <v>10927</v>
      </c>
      <c r="G25" s="209"/>
      <c r="H25" s="209">
        <v>10927</v>
      </c>
      <c r="I25" s="208"/>
      <c r="J25" s="208"/>
    </row>
    <row r="26" spans="1:10" ht="15" customHeight="1">
      <c r="A26" s="207"/>
      <c r="B26" s="207"/>
      <c r="C26" s="207">
        <v>4120</v>
      </c>
      <c r="D26" s="208"/>
      <c r="E26" s="209">
        <f t="shared" si="2"/>
        <v>1520</v>
      </c>
      <c r="F26" s="209">
        <f>SUM(G26:I26)</f>
        <v>1520</v>
      </c>
      <c r="G26" s="209"/>
      <c r="H26" s="209">
        <v>1520</v>
      </c>
      <c r="I26" s="208"/>
      <c r="J26" s="208"/>
    </row>
    <row r="27" spans="1:10" ht="15" customHeight="1">
      <c r="A27" s="207"/>
      <c r="B27" s="207"/>
      <c r="C27" s="207">
        <v>4210</v>
      </c>
      <c r="D27" s="208"/>
      <c r="E27" s="209">
        <f>+F27+J27</f>
        <v>2229</v>
      </c>
      <c r="F27" s="209">
        <v>2229</v>
      </c>
      <c r="G27" s="209"/>
      <c r="H27" s="209"/>
      <c r="I27" s="208"/>
      <c r="J27" s="208"/>
    </row>
    <row r="28" spans="1:10" ht="15" customHeight="1">
      <c r="A28" s="207"/>
      <c r="B28" s="207"/>
      <c r="C28" s="207">
        <v>4300</v>
      </c>
      <c r="D28" s="208"/>
      <c r="E28" s="209">
        <f>+F28+J28</f>
        <v>842</v>
      </c>
      <c r="F28" s="209">
        <v>842</v>
      </c>
      <c r="G28" s="209"/>
      <c r="H28" s="209"/>
      <c r="I28" s="208"/>
      <c r="J28" s="208"/>
    </row>
    <row r="29" spans="1:10" ht="15" customHeight="1">
      <c r="A29" s="207"/>
      <c r="B29" s="207"/>
      <c r="C29" s="207">
        <v>4360</v>
      </c>
      <c r="D29" s="208"/>
      <c r="E29" s="209">
        <f t="shared" si="2"/>
        <v>350</v>
      </c>
      <c r="F29" s="209">
        <v>350</v>
      </c>
      <c r="G29" s="209"/>
      <c r="H29" s="209"/>
      <c r="I29" s="208"/>
      <c r="J29" s="208"/>
    </row>
    <row r="30" spans="1:10" ht="15" customHeight="1">
      <c r="A30" s="207"/>
      <c r="B30" s="207"/>
      <c r="C30" s="207">
        <v>4440</v>
      </c>
      <c r="D30" s="208"/>
      <c r="E30" s="209">
        <f>+F30+J30</f>
        <v>2188</v>
      </c>
      <c r="F30" s="209">
        <v>2188</v>
      </c>
      <c r="G30" s="209"/>
      <c r="H30" s="209"/>
      <c r="I30" s="208"/>
      <c r="J30" s="208"/>
    </row>
    <row r="31" spans="1:10" ht="15" customHeight="1">
      <c r="A31" s="205">
        <v>751</v>
      </c>
      <c r="B31" s="205">
        <v>75101</v>
      </c>
      <c r="C31" s="205" t="s">
        <v>1</v>
      </c>
      <c r="D31" s="206">
        <f>SUM(D32)</f>
        <v>2646</v>
      </c>
      <c r="E31" s="206">
        <f>+F31+J31</f>
        <v>2646</v>
      </c>
      <c r="F31" s="206">
        <f>SUM(F33:F37)</f>
        <v>2646</v>
      </c>
      <c r="G31" s="206">
        <f>SUM(G33:G37)</f>
        <v>1850</v>
      </c>
      <c r="H31" s="206">
        <f>SUM(H33:H37)</f>
        <v>361.67</v>
      </c>
      <c r="I31" s="206">
        <f>SUM(I33:I37)</f>
        <v>0</v>
      </c>
      <c r="J31" s="206">
        <f>SUM(J33:J37)</f>
        <v>0</v>
      </c>
    </row>
    <row r="32" spans="1:10" ht="15" customHeight="1">
      <c r="A32" s="207" t="s">
        <v>1</v>
      </c>
      <c r="B32" s="207"/>
      <c r="C32" s="207">
        <v>2010</v>
      </c>
      <c r="D32" s="208">
        <v>2646</v>
      </c>
      <c r="E32" s="208"/>
      <c r="F32" s="208"/>
      <c r="G32" s="208"/>
      <c r="H32" s="208"/>
      <c r="I32" s="208"/>
      <c r="J32" s="208"/>
    </row>
    <row r="33" spans="1:10" ht="15" customHeight="1">
      <c r="A33" s="207" t="s">
        <v>253</v>
      </c>
      <c r="B33" s="207"/>
      <c r="C33" s="207">
        <v>4010</v>
      </c>
      <c r="D33" s="208"/>
      <c r="E33" s="209">
        <f t="shared" ref="E33:E50" si="3">+F33+J33</f>
        <v>1850</v>
      </c>
      <c r="F33" s="209">
        <f>SUM(G33:I33)</f>
        <v>1850</v>
      </c>
      <c r="G33" s="209">
        <v>1850</v>
      </c>
      <c r="H33" s="209"/>
      <c r="I33" s="208"/>
      <c r="J33" s="208"/>
    </row>
    <row r="34" spans="1:10" ht="15" customHeight="1">
      <c r="A34" s="207"/>
      <c r="B34" s="207"/>
      <c r="C34" s="207">
        <v>4110</v>
      </c>
      <c r="D34" s="208"/>
      <c r="E34" s="209">
        <f t="shared" si="3"/>
        <v>316.35000000000002</v>
      </c>
      <c r="F34" s="209">
        <f>SUM(G34:I34)</f>
        <v>316.35000000000002</v>
      </c>
      <c r="G34" s="209"/>
      <c r="H34" s="209">
        <v>316.35000000000002</v>
      </c>
      <c r="I34" s="208"/>
      <c r="J34" s="208"/>
    </row>
    <row r="35" spans="1:10" ht="14.25" customHeight="1">
      <c r="A35" s="207"/>
      <c r="B35" s="207"/>
      <c r="C35" s="207">
        <v>4120</v>
      </c>
      <c r="D35" s="208"/>
      <c r="E35" s="209">
        <f t="shared" si="3"/>
        <v>45.32</v>
      </c>
      <c r="F35" s="209">
        <f>SUM(G35:I35)</f>
        <v>45.32</v>
      </c>
      <c r="G35" s="209"/>
      <c r="H35" s="209">
        <v>45.32</v>
      </c>
      <c r="I35" s="208"/>
      <c r="J35" s="208"/>
    </row>
    <row r="36" spans="1:10" ht="14.25" customHeight="1">
      <c r="A36" s="207"/>
      <c r="B36" s="207"/>
      <c r="C36" s="207">
        <v>4210</v>
      </c>
      <c r="D36" s="208"/>
      <c r="E36" s="208">
        <f t="shared" si="3"/>
        <v>100</v>
      </c>
      <c r="F36" s="208">
        <v>100</v>
      </c>
      <c r="G36" s="208"/>
      <c r="H36" s="208"/>
      <c r="I36" s="208"/>
      <c r="J36" s="208"/>
    </row>
    <row r="37" spans="1:10" ht="14.25" customHeight="1">
      <c r="A37" s="207"/>
      <c r="B37" s="207"/>
      <c r="C37" s="207">
        <v>4300</v>
      </c>
      <c r="D37" s="208"/>
      <c r="E37" s="208">
        <f t="shared" si="3"/>
        <v>334.33</v>
      </c>
      <c r="F37" s="208">
        <v>334.33</v>
      </c>
      <c r="G37" s="208"/>
      <c r="H37" s="208"/>
      <c r="I37" s="208"/>
      <c r="J37" s="208"/>
    </row>
    <row r="38" spans="1:10" ht="14.25" customHeight="1">
      <c r="A38" s="210">
        <v>801</v>
      </c>
      <c r="B38" s="210">
        <v>80101</v>
      </c>
      <c r="C38" s="210" t="s">
        <v>1</v>
      </c>
      <c r="D38" s="211">
        <f>SUM(D39:D41)</f>
        <v>93945.29</v>
      </c>
      <c r="E38" s="211">
        <f t="shared" ref="E38:F38" si="4">SUM(E39:E41)</f>
        <v>93945.29</v>
      </c>
      <c r="F38" s="211">
        <f t="shared" si="4"/>
        <v>93945.29</v>
      </c>
      <c r="G38" s="208"/>
      <c r="H38" s="208"/>
      <c r="I38" s="208"/>
      <c r="J38" s="208"/>
    </row>
    <row r="39" spans="1:10" ht="14.25" customHeight="1">
      <c r="A39" s="207"/>
      <c r="B39" s="207"/>
      <c r="C39" s="207">
        <v>2010</v>
      </c>
      <c r="D39" s="208">
        <v>93945.29</v>
      </c>
      <c r="E39" s="208" t="s">
        <v>254</v>
      </c>
      <c r="F39" s="208" t="s">
        <v>254</v>
      </c>
      <c r="G39" s="208"/>
      <c r="H39" s="208"/>
      <c r="I39" s="208"/>
      <c r="J39" s="208"/>
    </row>
    <row r="40" spans="1:10" ht="14.25" customHeight="1">
      <c r="A40" s="207"/>
      <c r="B40" s="207"/>
      <c r="C40" s="207">
        <v>4210</v>
      </c>
      <c r="D40" s="208"/>
      <c r="E40" s="208">
        <f t="shared" si="3"/>
        <v>930.15</v>
      </c>
      <c r="F40" s="208">
        <v>930.15</v>
      </c>
      <c r="G40" s="208"/>
      <c r="H40" s="208"/>
      <c r="I40" s="208"/>
      <c r="J40" s="208"/>
    </row>
    <row r="41" spans="1:10" ht="14.25" customHeight="1">
      <c r="A41" s="207" t="s">
        <v>1</v>
      </c>
      <c r="B41" s="207"/>
      <c r="C41" s="207">
        <v>4240</v>
      </c>
      <c r="D41" s="208"/>
      <c r="E41" s="208">
        <f t="shared" si="3"/>
        <v>93015.14</v>
      </c>
      <c r="F41" s="208">
        <v>93015.14</v>
      </c>
      <c r="G41" s="208"/>
      <c r="H41" s="208"/>
      <c r="I41" s="208"/>
      <c r="J41" s="208"/>
    </row>
    <row r="42" spans="1:10" ht="14.25" customHeight="1">
      <c r="A42" s="210">
        <v>801</v>
      </c>
      <c r="B42" s="210">
        <v>80110</v>
      </c>
      <c r="C42" s="210" t="s">
        <v>1</v>
      </c>
      <c r="D42" s="211">
        <f>SUM(D43:D45)</f>
        <v>25299.22</v>
      </c>
      <c r="E42" s="211">
        <f t="shared" ref="E42:F42" si="5">SUM(E43:E45)</f>
        <v>25299.22</v>
      </c>
      <c r="F42" s="211">
        <f t="shared" si="5"/>
        <v>25299.22</v>
      </c>
      <c r="G42" s="208"/>
      <c r="H42" s="208"/>
      <c r="I42" s="208"/>
      <c r="J42" s="208"/>
    </row>
    <row r="43" spans="1:10" ht="14.25" customHeight="1">
      <c r="A43" s="207"/>
      <c r="B43" s="207"/>
      <c r="C43" s="207">
        <v>2010</v>
      </c>
      <c r="D43" s="208">
        <v>25299.22</v>
      </c>
      <c r="E43" s="208" t="s">
        <v>254</v>
      </c>
      <c r="F43" s="208" t="s">
        <v>254</v>
      </c>
      <c r="G43" s="208"/>
      <c r="H43" s="208"/>
      <c r="I43" s="208"/>
      <c r="J43" s="208"/>
    </row>
    <row r="44" spans="1:10" ht="14.25" customHeight="1">
      <c r="A44" s="207"/>
      <c r="B44" s="207"/>
      <c r="C44" s="207">
        <v>4210</v>
      </c>
      <c r="D44" s="208"/>
      <c r="E44" s="208">
        <f t="shared" si="3"/>
        <v>250.48</v>
      </c>
      <c r="F44" s="208">
        <v>250.48</v>
      </c>
      <c r="G44" s="208"/>
      <c r="H44" s="208"/>
      <c r="I44" s="208"/>
      <c r="J44" s="208"/>
    </row>
    <row r="45" spans="1:10" ht="14.25" customHeight="1">
      <c r="A45" s="207"/>
      <c r="B45" s="207"/>
      <c r="C45" s="207">
        <v>4240</v>
      </c>
      <c r="D45" s="208"/>
      <c r="E45" s="208">
        <f t="shared" si="3"/>
        <v>25048.74</v>
      </c>
      <c r="F45" s="208">
        <v>25048.74</v>
      </c>
      <c r="G45" s="208"/>
      <c r="H45" s="208"/>
      <c r="I45" s="208"/>
      <c r="J45" s="208"/>
    </row>
    <row r="46" spans="1:10" ht="14.25" customHeight="1">
      <c r="A46" s="210">
        <v>801</v>
      </c>
      <c r="B46" s="210">
        <v>80150</v>
      </c>
      <c r="C46" s="210" t="s">
        <v>1</v>
      </c>
      <c r="D46" s="211">
        <f t="shared" ref="D46:F46" si="6">SUM(D47:D49)</f>
        <v>9722.59</v>
      </c>
      <c r="E46" s="211">
        <f t="shared" si="6"/>
        <v>9722.59</v>
      </c>
      <c r="F46" s="211">
        <f t="shared" si="6"/>
        <v>9722.59</v>
      </c>
      <c r="G46" s="208"/>
      <c r="H46" s="208"/>
      <c r="I46" s="208"/>
      <c r="J46" s="208"/>
    </row>
    <row r="47" spans="1:10" ht="14.25" customHeight="1">
      <c r="A47" s="207"/>
      <c r="B47" s="207"/>
      <c r="C47" s="207">
        <v>2010</v>
      </c>
      <c r="D47" s="208">
        <v>9722.59</v>
      </c>
      <c r="E47" s="208" t="s">
        <v>254</v>
      </c>
      <c r="F47" s="208" t="s">
        <v>254</v>
      </c>
      <c r="G47" s="208"/>
      <c r="H47" s="208"/>
      <c r="I47" s="208"/>
      <c r="J47" s="208"/>
    </row>
    <row r="48" spans="1:10" ht="14.25" customHeight="1">
      <c r="A48" s="207"/>
      <c r="B48" s="207"/>
      <c r="C48" s="207">
        <v>4210</v>
      </c>
      <c r="D48" s="208"/>
      <c r="E48" s="208">
        <f t="shared" si="3"/>
        <v>96.17</v>
      </c>
      <c r="F48" s="208">
        <v>96.17</v>
      </c>
      <c r="G48" s="208"/>
      <c r="H48" s="208"/>
      <c r="I48" s="208"/>
      <c r="J48" s="208"/>
    </row>
    <row r="49" spans="1:10" ht="14.25" customHeight="1">
      <c r="A49" s="207"/>
      <c r="B49" s="207"/>
      <c r="C49" s="207">
        <v>4240</v>
      </c>
      <c r="D49" s="208"/>
      <c r="E49" s="208">
        <f t="shared" si="3"/>
        <v>9626.42</v>
      </c>
      <c r="F49" s="208">
        <v>9626.42</v>
      </c>
      <c r="G49" s="208"/>
      <c r="H49" s="208"/>
      <c r="I49" s="208"/>
      <c r="J49" s="208"/>
    </row>
    <row r="50" spans="1:10" ht="14.25" customHeight="1">
      <c r="A50" s="205">
        <v>851</v>
      </c>
      <c r="B50" s="205">
        <v>85195</v>
      </c>
      <c r="C50" s="205"/>
      <c r="D50" s="206">
        <f>SUM(D51)</f>
        <v>200</v>
      </c>
      <c r="E50" s="206">
        <f t="shared" si="3"/>
        <v>200</v>
      </c>
      <c r="F50" s="206">
        <f>SUM(F52:F53)</f>
        <v>200</v>
      </c>
      <c r="G50" s="206">
        <f>SUM(G52:G53)</f>
        <v>0</v>
      </c>
      <c r="H50" s="206">
        <f>SUM(H52:H53)</f>
        <v>0</v>
      </c>
      <c r="I50" s="206">
        <f>SUM(I52:I53)</f>
        <v>0</v>
      </c>
      <c r="J50" s="206">
        <f>SUM(J52:J53)</f>
        <v>0</v>
      </c>
    </row>
    <row r="51" spans="1:10" ht="14.25" customHeight="1">
      <c r="A51" s="207"/>
      <c r="B51" s="207"/>
      <c r="C51" s="207">
        <v>2010</v>
      </c>
      <c r="D51" s="208">
        <v>200</v>
      </c>
      <c r="E51" s="208"/>
      <c r="F51" s="208"/>
      <c r="G51" s="208"/>
      <c r="H51" s="208"/>
      <c r="I51" s="208"/>
      <c r="J51" s="208"/>
    </row>
    <row r="52" spans="1:10" ht="14.25" customHeight="1">
      <c r="A52" s="207"/>
      <c r="B52" s="207"/>
      <c r="C52" s="207">
        <v>4210</v>
      </c>
      <c r="D52" s="208"/>
      <c r="E52" s="208">
        <f>+F52+J52</f>
        <v>10</v>
      </c>
      <c r="F52" s="209">
        <v>10</v>
      </c>
      <c r="G52" s="208"/>
      <c r="H52" s="208">
        <v>0</v>
      </c>
      <c r="I52" s="208">
        <v>0</v>
      </c>
      <c r="J52" s="208"/>
    </row>
    <row r="53" spans="1:10" ht="14.25" customHeight="1">
      <c r="A53" s="207"/>
      <c r="B53" s="207"/>
      <c r="C53" s="207">
        <v>4300</v>
      </c>
      <c r="D53" s="208"/>
      <c r="E53" s="208">
        <f>+F53+J53</f>
        <v>190</v>
      </c>
      <c r="F53" s="208">
        <v>190</v>
      </c>
      <c r="G53" s="208">
        <v>0</v>
      </c>
      <c r="H53" s="208"/>
      <c r="I53" s="208"/>
      <c r="J53" s="208"/>
    </row>
    <row r="54" spans="1:10" ht="14.25" customHeight="1">
      <c r="A54" s="210">
        <v>852</v>
      </c>
      <c r="B54" s="210">
        <v>85213</v>
      </c>
      <c r="C54" s="207"/>
      <c r="D54" s="206">
        <f>SUM(D55:D56)</f>
        <v>21000</v>
      </c>
      <c r="E54" s="206">
        <f t="shared" ref="E54:J54" si="7">SUM(E55:E56)</f>
        <v>21000</v>
      </c>
      <c r="F54" s="206">
        <f t="shared" si="7"/>
        <v>21000</v>
      </c>
      <c r="G54" s="206">
        <f t="shared" si="7"/>
        <v>0</v>
      </c>
      <c r="H54" s="206">
        <f t="shared" si="7"/>
        <v>0</v>
      </c>
      <c r="I54" s="206">
        <f t="shared" si="7"/>
        <v>21000</v>
      </c>
      <c r="J54" s="206">
        <f t="shared" si="7"/>
        <v>0</v>
      </c>
    </row>
    <row r="55" spans="1:10" ht="14.25" customHeight="1">
      <c r="A55" s="207" t="s">
        <v>1</v>
      </c>
      <c r="B55" s="207"/>
      <c r="C55" s="207">
        <v>2010</v>
      </c>
      <c r="D55" s="208">
        <v>21000</v>
      </c>
      <c r="E55" s="208">
        <f>+F55+J55</f>
        <v>0</v>
      </c>
      <c r="F55" s="208">
        <v>0</v>
      </c>
      <c r="G55" s="208"/>
      <c r="H55" s="208"/>
      <c r="I55" s="208">
        <v>0</v>
      </c>
      <c r="J55" s="208"/>
    </row>
    <row r="56" spans="1:10" ht="14.25" customHeight="1">
      <c r="A56" s="207" t="s">
        <v>1</v>
      </c>
      <c r="B56" s="207"/>
      <c r="C56" s="207">
        <v>4130</v>
      </c>
      <c r="D56" s="208"/>
      <c r="E56" s="208">
        <f>+F56+J56</f>
        <v>21000</v>
      </c>
      <c r="F56" s="209">
        <f>SUM(G56:I56)</f>
        <v>21000</v>
      </c>
      <c r="G56" s="208"/>
      <c r="H56" s="208"/>
      <c r="I56" s="208">
        <v>21000</v>
      </c>
      <c r="J56" s="208"/>
    </row>
    <row r="57" spans="1:10" ht="14.25" customHeight="1">
      <c r="A57" s="205">
        <v>852</v>
      </c>
      <c r="B57" s="205">
        <v>85215</v>
      </c>
      <c r="C57" s="205"/>
      <c r="D57" s="206">
        <f>SUM(D58)</f>
        <v>1744.42</v>
      </c>
      <c r="E57" s="206">
        <f>+F57+J57</f>
        <v>1744.42</v>
      </c>
      <c r="F57" s="206">
        <f>SUM(F59:F60)</f>
        <v>1744.42</v>
      </c>
      <c r="G57" s="206">
        <f>SUM(G59:G60)</f>
        <v>0</v>
      </c>
      <c r="H57" s="206">
        <f>SUM(H59:H60)</f>
        <v>0</v>
      </c>
      <c r="I57" s="206">
        <f>SUM(I59:I60)</f>
        <v>1270.94</v>
      </c>
      <c r="J57" s="206">
        <f>SUM(J59:J60)</f>
        <v>0</v>
      </c>
    </row>
    <row r="58" spans="1:10" ht="14.25" customHeight="1">
      <c r="A58" s="207"/>
      <c r="B58" s="207"/>
      <c r="C58" s="207">
        <v>2010</v>
      </c>
      <c r="D58" s="208">
        <v>1744.42</v>
      </c>
      <c r="E58" s="208"/>
      <c r="F58" s="208"/>
      <c r="G58" s="208"/>
      <c r="H58" s="208"/>
      <c r="I58" s="208"/>
      <c r="J58" s="208"/>
    </row>
    <row r="59" spans="1:10" ht="14.25" customHeight="1">
      <c r="A59" s="207" t="s">
        <v>1</v>
      </c>
      <c r="B59" s="207"/>
      <c r="C59" s="207">
        <v>3110</v>
      </c>
      <c r="D59" s="208"/>
      <c r="E59" s="208">
        <f>+F59+J59</f>
        <v>1709.53</v>
      </c>
      <c r="F59" s="209">
        <v>1709.53</v>
      </c>
      <c r="G59" s="208"/>
      <c r="H59" s="208">
        <v>0</v>
      </c>
      <c r="I59" s="208">
        <v>1270.94</v>
      </c>
      <c r="J59" s="208"/>
    </row>
    <row r="60" spans="1:10" ht="14.25" customHeight="1">
      <c r="A60" s="207"/>
      <c r="B60" s="207"/>
      <c r="C60" s="207">
        <v>4210</v>
      </c>
      <c r="D60" s="208"/>
      <c r="E60" s="208">
        <f>+F60+J60</f>
        <v>34.89</v>
      </c>
      <c r="F60" s="208">
        <v>34.89</v>
      </c>
      <c r="G60" s="208">
        <v>0</v>
      </c>
      <c r="H60" s="208"/>
      <c r="I60" s="208"/>
      <c r="J60" s="208"/>
    </row>
    <row r="61" spans="1:10" ht="17.25" customHeight="1">
      <c r="A61" s="205">
        <v>852</v>
      </c>
      <c r="B61" s="205">
        <v>85219</v>
      </c>
      <c r="C61" s="205"/>
      <c r="D61" s="206">
        <f>SUM(D62)</f>
        <v>10278</v>
      </c>
      <c r="E61" s="206">
        <f>+F61+J61</f>
        <v>10278</v>
      </c>
      <c r="F61" s="206">
        <f>SUM(F63:F64)</f>
        <v>10278</v>
      </c>
      <c r="G61" s="206">
        <f>SUM(G63:G64)</f>
        <v>0</v>
      </c>
      <c r="H61" s="206">
        <f>SUM(H63:H64)</f>
        <v>0</v>
      </c>
      <c r="I61" s="206">
        <f>SUM(I63:I64)</f>
        <v>10129</v>
      </c>
      <c r="J61" s="206">
        <f>SUM(J63:J64)</f>
        <v>0</v>
      </c>
    </row>
    <row r="62" spans="1:10" ht="14.25" customHeight="1">
      <c r="A62" s="207"/>
      <c r="B62" s="207"/>
      <c r="C62" s="207">
        <v>2010</v>
      </c>
      <c r="D62" s="208">
        <v>10278</v>
      </c>
      <c r="E62" s="208"/>
      <c r="F62" s="208"/>
      <c r="G62" s="208"/>
      <c r="H62" s="208"/>
      <c r="I62" s="208"/>
      <c r="J62" s="208"/>
    </row>
    <row r="63" spans="1:10" ht="14.25" customHeight="1">
      <c r="A63" s="207"/>
      <c r="B63" s="207"/>
      <c r="C63" s="207">
        <v>3110</v>
      </c>
      <c r="D63" s="208"/>
      <c r="E63" s="208">
        <f>+F63+J63</f>
        <v>10129</v>
      </c>
      <c r="F63" s="209">
        <f>SUM(G63:I63)</f>
        <v>10129</v>
      </c>
      <c r="G63" s="208"/>
      <c r="H63" s="208">
        <v>0</v>
      </c>
      <c r="I63" s="208">
        <v>10129</v>
      </c>
      <c r="J63" s="208"/>
    </row>
    <row r="64" spans="1:10" ht="14.25" customHeight="1">
      <c r="A64" s="207"/>
      <c r="B64" s="207"/>
      <c r="C64" s="207">
        <v>4210</v>
      </c>
      <c r="D64" s="208"/>
      <c r="E64" s="208">
        <f>+F64+J64</f>
        <v>149</v>
      </c>
      <c r="F64" s="208">
        <v>149</v>
      </c>
      <c r="G64" s="208">
        <v>0</v>
      </c>
      <c r="H64" s="208"/>
      <c r="I64" s="208"/>
      <c r="J64" s="208"/>
    </row>
    <row r="65" spans="1:10" ht="16.5" customHeight="1">
      <c r="A65" s="205">
        <v>852</v>
      </c>
      <c r="B65" s="205">
        <v>85228</v>
      </c>
      <c r="C65" s="205"/>
      <c r="D65" s="206">
        <f>SUM(D66)</f>
        <v>43855</v>
      </c>
      <c r="E65" s="206">
        <f>+F65+J65</f>
        <v>43855</v>
      </c>
      <c r="F65" s="206">
        <f>SUM(F67:F68)</f>
        <v>43855</v>
      </c>
      <c r="G65" s="206">
        <f>SUM(G67:G68)</f>
        <v>21600</v>
      </c>
      <c r="H65" s="206">
        <f>SUM(H67:H68)</f>
        <v>0</v>
      </c>
      <c r="I65" s="206">
        <f>SUM(I67:I68)</f>
        <v>0</v>
      </c>
      <c r="J65" s="206">
        <f>SUM(J67:J68)</f>
        <v>0</v>
      </c>
    </row>
    <row r="66" spans="1:10" ht="14.25" customHeight="1">
      <c r="A66" s="207"/>
      <c r="B66" s="207"/>
      <c r="C66" s="207">
        <v>2010</v>
      </c>
      <c r="D66" s="208">
        <v>43855</v>
      </c>
      <c r="E66" s="208"/>
      <c r="F66" s="208"/>
      <c r="G66" s="208"/>
      <c r="H66" s="208"/>
      <c r="I66" s="208"/>
      <c r="J66" s="208"/>
    </row>
    <row r="67" spans="1:10" ht="14.25" customHeight="1">
      <c r="A67" s="207" t="s">
        <v>211</v>
      </c>
      <c r="B67" s="207"/>
      <c r="C67" s="207">
        <v>4170</v>
      </c>
      <c r="D67" s="208"/>
      <c r="E67" s="208">
        <f>+F67+J67</f>
        <v>21600</v>
      </c>
      <c r="F67" s="208">
        <f>SUM(G67:J67)</f>
        <v>21600</v>
      </c>
      <c r="G67" s="208">
        <v>21600</v>
      </c>
      <c r="H67" s="208"/>
      <c r="I67" s="208"/>
      <c r="J67" s="208"/>
    </row>
    <row r="68" spans="1:10" ht="14.25" customHeight="1">
      <c r="A68" s="207" t="s">
        <v>1</v>
      </c>
      <c r="B68" s="207"/>
      <c r="C68" s="207">
        <v>4300</v>
      </c>
      <c r="D68" s="208"/>
      <c r="E68" s="208">
        <f>+F68+J68</f>
        <v>22255</v>
      </c>
      <c r="F68" s="208">
        <v>22255</v>
      </c>
      <c r="G68" s="208"/>
      <c r="H68" s="208"/>
      <c r="I68" s="208"/>
      <c r="J68" s="208"/>
    </row>
    <row r="69" spans="1:10" ht="14.25" customHeight="1">
      <c r="A69" s="210">
        <v>852</v>
      </c>
      <c r="B69" s="210">
        <v>85278</v>
      </c>
      <c r="C69" s="207"/>
      <c r="D69" s="206">
        <f>SUM(D70:D71)</f>
        <v>1584266</v>
      </c>
      <c r="E69" s="206">
        <f t="shared" ref="E69:J69" si="8">SUM(E70:E71)</f>
        <v>1584266</v>
      </c>
      <c r="F69" s="206">
        <f t="shared" si="8"/>
        <v>1584266</v>
      </c>
      <c r="G69" s="206">
        <f t="shared" si="8"/>
        <v>0</v>
      </c>
      <c r="H69" s="206">
        <f t="shared" si="8"/>
        <v>0</v>
      </c>
      <c r="I69" s="206">
        <f t="shared" si="8"/>
        <v>1584266</v>
      </c>
      <c r="J69" s="206">
        <f t="shared" si="8"/>
        <v>0</v>
      </c>
    </row>
    <row r="70" spans="1:10" ht="14.25" customHeight="1">
      <c r="A70" s="207" t="s">
        <v>1</v>
      </c>
      <c r="B70" s="207"/>
      <c r="C70" s="207">
        <v>2010</v>
      </c>
      <c r="D70" s="208">
        <v>1584266</v>
      </c>
      <c r="E70" s="208">
        <f>+F70+J70</f>
        <v>0</v>
      </c>
      <c r="F70" s="208">
        <v>0</v>
      </c>
      <c r="G70" s="208"/>
      <c r="H70" s="208"/>
      <c r="I70" s="208">
        <v>0</v>
      </c>
      <c r="J70" s="208"/>
    </row>
    <row r="71" spans="1:10" ht="14.25" customHeight="1">
      <c r="A71" s="207" t="s">
        <v>1</v>
      </c>
      <c r="B71" s="207"/>
      <c r="C71" s="207">
        <v>4130</v>
      </c>
      <c r="D71" s="208"/>
      <c r="E71" s="208">
        <f>+F71+J71</f>
        <v>1584266</v>
      </c>
      <c r="F71" s="209">
        <f>SUM(G71:I71)</f>
        <v>1584266</v>
      </c>
      <c r="G71" s="208"/>
      <c r="H71" s="208"/>
      <c r="I71" s="208">
        <v>1584266</v>
      </c>
      <c r="J71" s="208"/>
    </row>
    <row r="72" spans="1:10" ht="13.5" customHeight="1">
      <c r="A72" s="210">
        <v>855</v>
      </c>
      <c r="B72" s="210">
        <v>85501</v>
      </c>
      <c r="C72" s="210"/>
      <c r="D72" s="211">
        <f>SUM(D73)</f>
        <v>7098296</v>
      </c>
      <c r="E72" s="206">
        <f>+F72+J72</f>
        <v>7098296</v>
      </c>
      <c r="F72" s="211">
        <f>SUM(F74:F85)</f>
        <v>7098296</v>
      </c>
      <c r="G72" s="211">
        <f>SUM(G74:G85)</f>
        <v>65000</v>
      </c>
      <c r="H72" s="211">
        <f>SUM(H74:H85)</f>
        <v>12707.44</v>
      </c>
      <c r="I72" s="211">
        <f>SUM(I74:I85)</f>
        <v>6991821.5599999996</v>
      </c>
      <c r="J72" s="211">
        <f>SUM(J74:J85)</f>
        <v>0</v>
      </c>
    </row>
    <row r="73" spans="1:10" ht="13.5" customHeight="1">
      <c r="A73" s="207"/>
      <c r="B73" s="207"/>
      <c r="C73" s="207">
        <v>2060</v>
      </c>
      <c r="D73" s="208">
        <v>7098296</v>
      </c>
      <c r="E73" s="208"/>
      <c r="F73" s="208"/>
      <c r="G73" s="208"/>
      <c r="H73" s="208"/>
      <c r="I73" s="208"/>
      <c r="J73" s="208"/>
    </row>
    <row r="74" spans="1:10" ht="13.5" customHeight="1">
      <c r="A74" s="207"/>
      <c r="B74" s="207"/>
      <c r="C74" s="207">
        <v>3110</v>
      </c>
      <c r="D74" s="208"/>
      <c r="E74" s="208">
        <f t="shared" ref="E74:E85" si="9">+F74+J74</f>
        <v>6991821.5599999996</v>
      </c>
      <c r="F74" s="209">
        <f>SUM(G74:I74)</f>
        <v>6991821.5599999996</v>
      </c>
      <c r="G74" s="208"/>
      <c r="H74" s="208"/>
      <c r="I74" s="208">
        <v>6991821.5599999996</v>
      </c>
      <c r="J74" s="208"/>
    </row>
    <row r="75" spans="1:10" ht="13.5" customHeight="1">
      <c r="A75" s="207"/>
      <c r="B75" s="207"/>
      <c r="C75" s="207">
        <v>4010</v>
      </c>
      <c r="D75" s="208"/>
      <c r="E75" s="208">
        <f t="shared" si="9"/>
        <v>60500</v>
      </c>
      <c r="F75" s="209">
        <f>SUM(G75:I75)</f>
        <v>60500</v>
      </c>
      <c r="G75" s="208">
        <v>60500</v>
      </c>
      <c r="H75" s="208"/>
      <c r="I75" s="208"/>
      <c r="J75" s="208"/>
    </row>
    <row r="76" spans="1:10" ht="13.5" customHeight="1">
      <c r="A76" s="207"/>
      <c r="B76" s="207"/>
      <c r="C76" s="207">
        <v>4040</v>
      </c>
      <c r="D76" s="208"/>
      <c r="E76" s="208">
        <f t="shared" si="9"/>
        <v>4500</v>
      </c>
      <c r="F76" s="209">
        <f>SUM(G76:I76)</f>
        <v>4500</v>
      </c>
      <c r="G76" s="208">
        <v>4500</v>
      </c>
      <c r="H76" s="208">
        <v>0</v>
      </c>
      <c r="I76" s="208"/>
      <c r="J76" s="208"/>
    </row>
    <row r="77" spans="1:10" ht="13.5" customHeight="1">
      <c r="A77" s="207"/>
      <c r="B77" s="207"/>
      <c r="C77" s="207">
        <v>4110</v>
      </c>
      <c r="D77" s="208"/>
      <c r="E77" s="208">
        <f t="shared" si="9"/>
        <v>11115</v>
      </c>
      <c r="F77" s="209">
        <f>SUM(G77:I77)</f>
        <v>11115</v>
      </c>
      <c r="G77" s="208"/>
      <c r="H77" s="208">
        <v>11115</v>
      </c>
      <c r="I77" s="208"/>
      <c r="J77" s="208"/>
    </row>
    <row r="78" spans="1:10" ht="13.5" customHeight="1">
      <c r="A78" s="207"/>
      <c r="B78" s="207"/>
      <c r="C78" s="207">
        <v>4120</v>
      </c>
      <c r="D78" s="208"/>
      <c r="E78" s="208">
        <f t="shared" si="9"/>
        <v>1592.44</v>
      </c>
      <c r="F78" s="209">
        <f>SUM(G78:I78)</f>
        <v>1592.44</v>
      </c>
      <c r="G78" s="208"/>
      <c r="H78" s="208">
        <v>1592.44</v>
      </c>
      <c r="I78" s="208"/>
      <c r="J78" s="208"/>
    </row>
    <row r="79" spans="1:10" ht="13.5" customHeight="1">
      <c r="A79" s="207"/>
      <c r="B79" s="207"/>
      <c r="C79" s="207">
        <v>4140</v>
      </c>
      <c r="D79" s="208"/>
      <c r="E79" s="208">
        <f t="shared" si="9"/>
        <v>679</v>
      </c>
      <c r="F79" s="209">
        <v>679</v>
      </c>
      <c r="G79" s="208"/>
      <c r="H79" s="208"/>
      <c r="I79" s="208"/>
      <c r="J79" s="208"/>
    </row>
    <row r="80" spans="1:10" ht="13.5" customHeight="1">
      <c r="A80" s="207"/>
      <c r="B80" s="207"/>
      <c r="C80" s="207">
        <v>4210</v>
      </c>
      <c r="D80" s="208"/>
      <c r="E80" s="208">
        <f t="shared" si="9"/>
        <v>1000</v>
      </c>
      <c r="F80" s="209">
        <v>1000</v>
      </c>
      <c r="G80" s="208"/>
      <c r="H80" s="208" t="s">
        <v>1</v>
      </c>
      <c r="I80" s="208"/>
      <c r="J80" s="208"/>
    </row>
    <row r="81" spans="1:10" ht="13.5" customHeight="1">
      <c r="A81" s="207"/>
      <c r="B81" s="207"/>
      <c r="C81" s="207">
        <v>4280</v>
      </c>
      <c r="D81" s="208"/>
      <c r="E81" s="208">
        <f t="shared" si="9"/>
        <v>200</v>
      </c>
      <c r="F81" s="209">
        <v>200</v>
      </c>
      <c r="G81" s="208"/>
      <c r="H81" s="208"/>
      <c r="I81" s="208"/>
      <c r="J81" s="208"/>
    </row>
    <row r="82" spans="1:10" ht="13.5" customHeight="1">
      <c r="A82" s="207"/>
      <c r="B82" s="207"/>
      <c r="C82" s="207">
        <v>4300</v>
      </c>
      <c r="D82" s="208"/>
      <c r="E82" s="208">
        <f t="shared" si="9"/>
        <v>23000</v>
      </c>
      <c r="F82" s="209">
        <v>23000</v>
      </c>
      <c r="G82" s="208"/>
      <c r="H82" s="208"/>
      <c r="I82" s="208"/>
      <c r="J82" s="208"/>
    </row>
    <row r="83" spans="1:10" ht="13.5" customHeight="1">
      <c r="A83" s="207"/>
      <c r="B83" s="207"/>
      <c r="C83" s="207">
        <v>4410</v>
      </c>
      <c r="D83" s="208"/>
      <c r="E83" s="208">
        <f t="shared" si="9"/>
        <v>100</v>
      </c>
      <c r="F83" s="209">
        <v>100</v>
      </c>
      <c r="G83" s="208"/>
      <c r="H83" s="208"/>
      <c r="I83" s="208"/>
      <c r="J83" s="208"/>
    </row>
    <row r="84" spans="1:10" ht="13.5" customHeight="1">
      <c r="A84" s="207" t="s">
        <v>1</v>
      </c>
      <c r="B84" s="207"/>
      <c r="C84" s="207">
        <v>4440</v>
      </c>
      <c r="D84" s="208"/>
      <c r="E84" s="208">
        <f t="shared" si="9"/>
        <v>3188</v>
      </c>
      <c r="F84" s="209">
        <v>3188</v>
      </c>
      <c r="G84" s="208"/>
      <c r="H84" s="208"/>
      <c r="I84" s="208"/>
      <c r="J84" s="208"/>
    </row>
    <row r="85" spans="1:10" ht="13.5" customHeight="1">
      <c r="A85" s="207"/>
      <c r="B85" s="207"/>
      <c r="C85" s="207">
        <v>4700</v>
      </c>
      <c r="D85" s="208"/>
      <c r="E85" s="208">
        <f t="shared" si="9"/>
        <v>600</v>
      </c>
      <c r="F85" s="209">
        <v>600</v>
      </c>
      <c r="G85" s="208"/>
      <c r="H85" s="208"/>
      <c r="I85" s="208"/>
      <c r="J85" s="208"/>
    </row>
    <row r="86" spans="1:10" ht="13.5" customHeight="1">
      <c r="A86" s="210">
        <v>855</v>
      </c>
      <c r="B86" s="210">
        <v>85502</v>
      </c>
      <c r="C86" s="210"/>
      <c r="D86" s="211">
        <f>SUM(D87)</f>
        <v>3532086</v>
      </c>
      <c r="E86" s="206">
        <f>+F86+J86</f>
        <v>3532086</v>
      </c>
      <c r="F86" s="211">
        <f>SUM(F88:F97)</f>
        <v>3532086</v>
      </c>
      <c r="G86" s="211">
        <f>SUM(G88:G97)</f>
        <v>65445</v>
      </c>
      <c r="H86" s="211">
        <f>SUM(H88:H97)</f>
        <v>12793</v>
      </c>
      <c r="I86" s="211">
        <f>SUM(I88:I97)</f>
        <v>3433410</v>
      </c>
      <c r="J86" s="211">
        <f>SUM(J88:J97)</f>
        <v>0</v>
      </c>
    </row>
    <row r="87" spans="1:10" ht="13.5" customHeight="1">
      <c r="A87" s="207"/>
      <c r="B87" s="207"/>
      <c r="C87" s="207">
        <v>2010</v>
      </c>
      <c r="D87" s="208">
        <v>3532086</v>
      </c>
      <c r="E87" s="208"/>
      <c r="F87" s="208"/>
      <c r="G87" s="208"/>
      <c r="H87" s="208"/>
      <c r="I87" s="208"/>
      <c r="J87" s="208"/>
    </row>
    <row r="88" spans="1:10" ht="13.5" customHeight="1">
      <c r="A88" s="207"/>
      <c r="B88" s="207"/>
      <c r="C88" s="207">
        <v>3110</v>
      </c>
      <c r="D88" s="208"/>
      <c r="E88" s="208">
        <f t="shared" ref="E88:E97" si="10">+F88+J88</f>
        <v>3256410</v>
      </c>
      <c r="F88" s="209">
        <f>SUM(G88:I88)</f>
        <v>3256410</v>
      </c>
      <c r="G88" s="208"/>
      <c r="H88" s="208"/>
      <c r="I88" s="208">
        <v>3256410</v>
      </c>
      <c r="J88" s="208"/>
    </row>
    <row r="89" spans="1:10" ht="13.5" customHeight="1">
      <c r="A89" s="207"/>
      <c r="B89" s="207"/>
      <c r="C89" s="207">
        <v>4010</v>
      </c>
      <c r="D89" s="208"/>
      <c r="E89" s="208">
        <f t="shared" si="10"/>
        <v>60600</v>
      </c>
      <c r="F89" s="209">
        <f>SUM(G89:I89)</f>
        <v>60600</v>
      </c>
      <c r="G89" s="208">
        <v>60600</v>
      </c>
      <c r="H89" s="208"/>
      <c r="I89" s="208"/>
      <c r="J89" s="208"/>
    </row>
    <row r="90" spans="1:10" ht="13.5" customHeight="1">
      <c r="A90" s="207"/>
      <c r="B90" s="207"/>
      <c r="C90" s="207">
        <v>4040</v>
      </c>
      <c r="D90" s="208"/>
      <c r="E90" s="208">
        <f t="shared" si="10"/>
        <v>4845</v>
      </c>
      <c r="F90" s="209">
        <f>SUM(G90:I90)</f>
        <v>4845</v>
      </c>
      <c r="G90" s="208">
        <v>4845</v>
      </c>
      <c r="H90" s="208">
        <v>0</v>
      </c>
      <c r="I90" s="208"/>
      <c r="J90" s="208"/>
    </row>
    <row r="91" spans="1:10" ht="13.5" customHeight="1">
      <c r="A91" s="207" t="s">
        <v>1</v>
      </c>
      <c r="B91" s="207"/>
      <c r="C91" s="207">
        <v>4110</v>
      </c>
      <c r="D91" s="208"/>
      <c r="E91" s="208">
        <f t="shared" si="10"/>
        <v>188190</v>
      </c>
      <c r="F91" s="209">
        <f>SUM(G91:I91)</f>
        <v>188190</v>
      </c>
      <c r="G91" s="208"/>
      <c r="H91" s="208">
        <v>11190</v>
      </c>
      <c r="I91" s="208">
        <v>177000</v>
      </c>
      <c r="J91" s="208"/>
    </row>
    <row r="92" spans="1:10" ht="13.5" customHeight="1">
      <c r="A92" s="207"/>
      <c r="B92" s="207"/>
      <c r="C92" s="207">
        <v>4120</v>
      </c>
      <c r="D92" s="208"/>
      <c r="E92" s="208">
        <f t="shared" si="10"/>
        <v>1603</v>
      </c>
      <c r="F92" s="209">
        <f>SUM(G92:I92)</f>
        <v>1603</v>
      </c>
      <c r="G92" s="208"/>
      <c r="H92" s="208">
        <v>1603</v>
      </c>
      <c r="I92" s="208"/>
      <c r="J92" s="208"/>
    </row>
    <row r="93" spans="1:10" ht="13.5" customHeight="1">
      <c r="A93" s="207"/>
      <c r="B93" s="207"/>
      <c r="C93" s="207">
        <v>4210</v>
      </c>
      <c r="D93" s="208"/>
      <c r="E93" s="208">
        <f t="shared" si="10"/>
        <v>1000</v>
      </c>
      <c r="F93" s="209">
        <v>1000</v>
      </c>
      <c r="G93" s="208"/>
      <c r="H93" s="208"/>
      <c r="I93" s="208"/>
      <c r="J93" s="208"/>
    </row>
    <row r="94" spans="1:10" ht="13.5" customHeight="1">
      <c r="A94" s="207"/>
      <c r="B94" s="207"/>
      <c r="C94" s="207">
        <v>4300</v>
      </c>
      <c r="D94" s="208"/>
      <c r="E94" s="208">
        <f t="shared" si="10"/>
        <v>16000</v>
      </c>
      <c r="F94" s="209">
        <v>16000</v>
      </c>
      <c r="G94" s="208"/>
      <c r="H94" s="208"/>
      <c r="I94" s="208"/>
      <c r="J94" s="208"/>
    </row>
    <row r="95" spans="1:10" ht="13.5" customHeight="1">
      <c r="A95" s="207"/>
      <c r="B95" s="207"/>
      <c r="C95" s="207">
        <v>4360</v>
      </c>
      <c r="D95" s="208"/>
      <c r="E95" s="208">
        <f t="shared" si="10"/>
        <v>650</v>
      </c>
      <c r="F95" s="209">
        <v>650</v>
      </c>
      <c r="G95" s="208"/>
      <c r="H95" s="208"/>
      <c r="I95" s="208"/>
      <c r="J95" s="208"/>
    </row>
    <row r="96" spans="1:10" ht="13.5" customHeight="1">
      <c r="A96" s="207"/>
      <c r="B96" s="207"/>
      <c r="C96" s="207">
        <v>4440</v>
      </c>
      <c r="D96" s="208"/>
      <c r="E96" s="208">
        <f t="shared" si="10"/>
        <v>2188</v>
      </c>
      <c r="F96" s="209">
        <v>2188</v>
      </c>
      <c r="G96" s="208"/>
      <c r="H96" s="208"/>
      <c r="I96" s="208"/>
      <c r="J96" s="208"/>
    </row>
    <row r="97" spans="1:10" ht="13.5" customHeight="1">
      <c r="A97" s="207" t="s">
        <v>1</v>
      </c>
      <c r="B97" s="207"/>
      <c r="C97" s="207">
        <v>4700</v>
      </c>
      <c r="D97" s="208"/>
      <c r="E97" s="208">
        <f t="shared" si="10"/>
        <v>600</v>
      </c>
      <c r="F97" s="209">
        <v>600</v>
      </c>
      <c r="G97" s="208"/>
      <c r="H97" s="208"/>
      <c r="I97" s="208"/>
      <c r="J97" s="208"/>
    </row>
    <row r="98" spans="1:10" ht="13.5" customHeight="1">
      <c r="A98" s="205">
        <v>855</v>
      </c>
      <c r="B98" s="205">
        <v>85503</v>
      </c>
      <c r="C98" s="205"/>
      <c r="D98" s="206">
        <f>SUM(D99)</f>
        <v>264.39999999999998</v>
      </c>
      <c r="E98" s="206">
        <f>+F98+J98</f>
        <v>264.40000000000003</v>
      </c>
      <c r="F98" s="206">
        <f>SUM(F100:F102)</f>
        <v>264.40000000000003</v>
      </c>
      <c r="G98" s="206">
        <f>SUM(G100:G102)</f>
        <v>221.16</v>
      </c>
      <c r="H98" s="206">
        <f>SUM(H100:H102)</f>
        <v>43.24</v>
      </c>
      <c r="I98" s="206">
        <f>SUM(I100:I102)</f>
        <v>0</v>
      </c>
      <c r="J98" s="206">
        <f>SUM(J100:J102)</f>
        <v>0</v>
      </c>
    </row>
    <row r="99" spans="1:10" ht="13.5" customHeight="1">
      <c r="A99" s="207"/>
      <c r="B99" s="207"/>
      <c r="C99" s="207">
        <v>2010</v>
      </c>
      <c r="D99" s="208">
        <v>264.39999999999998</v>
      </c>
      <c r="E99" s="208"/>
      <c r="F99" s="208"/>
      <c r="G99" s="208"/>
      <c r="H99" s="208"/>
      <c r="I99" s="208"/>
      <c r="J99" s="208"/>
    </row>
    <row r="100" spans="1:10" ht="13.5" customHeight="1">
      <c r="A100" s="207"/>
      <c r="B100" s="207"/>
      <c r="C100" s="207">
        <v>4010</v>
      </c>
      <c r="D100" s="208"/>
      <c r="E100" s="208">
        <f>+F100+J100</f>
        <v>221.16</v>
      </c>
      <c r="F100" s="209">
        <f>SUM(G100:I100)</f>
        <v>221.16</v>
      </c>
      <c r="G100" s="208">
        <v>221.16</v>
      </c>
      <c r="H100" s="208">
        <v>0</v>
      </c>
      <c r="I100" s="208">
        <v>0</v>
      </c>
      <c r="J100" s="208"/>
    </row>
    <row r="101" spans="1:10" ht="13.5" customHeight="1">
      <c r="A101" s="207"/>
      <c r="B101" s="207"/>
      <c r="C101" s="207">
        <v>4110</v>
      </c>
      <c r="D101" s="208"/>
      <c r="E101" s="208">
        <f>+F101+J101</f>
        <v>37.82</v>
      </c>
      <c r="F101" s="209">
        <f t="shared" ref="F101:F102" si="11">SUM(G101:I101)</f>
        <v>37.82</v>
      </c>
      <c r="G101" s="208"/>
      <c r="H101" s="208">
        <v>37.82</v>
      </c>
      <c r="I101" s="208"/>
      <c r="J101" s="208"/>
    </row>
    <row r="102" spans="1:10" ht="13.5" customHeight="1">
      <c r="A102" s="207" t="s">
        <v>1</v>
      </c>
      <c r="B102" s="207"/>
      <c r="C102" s="207">
        <v>4120</v>
      </c>
      <c r="D102" s="208"/>
      <c r="E102" s="208">
        <f>+F102+J102</f>
        <v>5.42</v>
      </c>
      <c r="F102" s="209">
        <f t="shared" si="11"/>
        <v>5.42</v>
      </c>
      <c r="G102" s="208">
        <v>0</v>
      </c>
      <c r="H102" s="208">
        <v>5.42</v>
      </c>
      <c r="I102" s="208"/>
      <c r="J102" s="208"/>
    </row>
    <row r="103" spans="1:10" ht="13.5" customHeight="1">
      <c r="A103" s="210">
        <v>855</v>
      </c>
      <c r="B103" s="210">
        <v>85595</v>
      </c>
      <c r="C103" s="210"/>
      <c r="D103" s="211">
        <f>SUM(D104)</f>
        <v>4120</v>
      </c>
      <c r="E103" s="206">
        <f>+F103+J94</f>
        <v>4120</v>
      </c>
      <c r="F103" s="211">
        <f>SUM(F105:F109)</f>
        <v>4120</v>
      </c>
      <c r="G103" s="211">
        <f>SUM(G105:G109)</f>
        <v>95</v>
      </c>
      <c r="H103" s="211">
        <f>SUM(H105:H109)</f>
        <v>18.57</v>
      </c>
      <c r="I103" s="211">
        <f>SUM(I105:I109)</f>
        <v>4000</v>
      </c>
      <c r="J103" s="212"/>
    </row>
    <row r="104" spans="1:10" ht="13.5" customHeight="1">
      <c r="A104" s="207"/>
      <c r="B104" s="207"/>
      <c r="C104" s="207">
        <v>2010</v>
      </c>
      <c r="D104" s="208">
        <v>4120</v>
      </c>
      <c r="E104" s="208"/>
      <c r="F104" s="208"/>
      <c r="G104" s="208"/>
      <c r="H104" s="208"/>
      <c r="I104" s="208"/>
      <c r="J104" s="212"/>
    </row>
    <row r="105" spans="1:10" ht="13.5" customHeight="1">
      <c r="A105" s="207"/>
      <c r="B105" s="207"/>
      <c r="C105" s="207">
        <v>3110</v>
      </c>
      <c r="D105" s="208"/>
      <c r="E105" s="208">
        <f>+F105+J97</f>
        <v>4000</v>
      </c>
      <c r="F105" s="209">
        <f>SUM(G105:I105)</f>
        <v>4000</v>
      </c>
      <c r="G105" s="208"/>
      <c r="H105" s="208"/>
      <c r="I105" s="208">
        <v>4000</v>
      </c>
      <c r="J105" s="212"/>
    </row>
    <row r="106" spans="1:10" ht="13.5" customHeight="1">
      <c r="A106" s="207"/>
      <c r="B106" s="207"/>
      <c r="C106" s="207">
        <v>4010</v>
      </c>
      <c r="D106" s="208"/>
      <c r="E106" s="208">
        <f>+F106+J98</f>
        <v>95</v>
      </c>
      <c r="F106" s="209">
        <f>SUM(G106:I106)</f>
        <v>95</v>
      </c>
      <c r="G106" s="208">
        <v>95</v>
      </c>
      <c r="H106" s="208"/>
      <c r="I106" s="208"/>
      <c r="J106" s="212"/>
    </row>
    <row r="107" spans="1:10" ht="13.5" customHeight="1">
      <c r="A107" s="207"/>
      <c r="B107" s="207"/>
      <c r="C107" s="207">
        <v>4110</v>
      </c>
      <c r="D107" s="208"/>
      <c r="E107" s="208">
        <f>+F107+J100</f>
        <v>16.239999999999998</v>
      </c>
      <c r="F107" s="209">
        <f>SUM(G107:I107)</f>
        <v>16.239999999999998</v>
      </c>
      <c r="G107" s="208"/>
      <c r="H107" s="208">
        <v>16.239999999999998</v>
      </c>
      <c r="I107" s="208">
        <v>0</v>
      </c>
      <c r="J107" s="212"/>
    </row>
    <row r="108" spans="1:10" ht="13.5" customHeight="1">
      <c r="A108" s="207" t="s">
        <v>240</v>
      </c>
      <c r="B108" s="207"/>
      <c r="C108" s="207">
        <v>4120</v>
      </c>
      <c r="D108" s="208"/>
      <c r="E108" s="208">
        <f>+F108+J101</f>
        <v>2.33</v>
      </c>
      <c r="F108" s="209">
        <f>SUM(G108:I108)</f>
        <v>2.33</v>
      </c>
      <c r="G108" s="208"/>
      <c r="H108" s="208">
        <v>2.33</v>
      </c>
      <c r="I108" s="208"/>
      <c r="J108" s="212"/>
    </row>
    <row r="109" spans="1:10" ht="13.5" customHeight="1">
      <c r="A109" s="207"/>
      <c r="B109" s="207"/>
      <c r="C109" s="207">
        <v>4300</v>
      </c>
      <c r="D109" s="208"/>
      <c r="E109" s="208">
        <f>+F109+J102</f>
        <v>6.43</v>
      </c>
      <c r="F109" s="209">
        <v>6.43</v>
      </c>
      <c r="G109" s="208"/>
      <c r="H109" s="208"/>
      <c r="I109" s="208"/>
      <c r="J109" s="212"/>
    </row>
    <row r="110" spans="1:10" ht="13.5" customHeight="1" thickBot="1">
      <c r="A110" s="213"/>
      <c r="B110" s="214" t="s">
        <v>255</v>
      </c>
      <c r="C110" s="215"/>
      <c r="D110" s="216">
        <f>+D13+D21+D31+D50+D54+D57+D61+D65+D72+D86+D98+D103+D38+D42+D46+D69</f>
        <v>13129586.65</v>
      </c>
      <c r="E110" s="216">
        <f t="shared" ref="E110:J110" si="12">+E13+E21+E31+E50+E54+E57+E61+E65+E72+E86+E98+E103+E38+E42+E46+E69</f>
        <v>13129586.65</v>
      </c>
      <c r="F110" s="216">
        <f t="shared" si="12"/>
        <v>13129586.65</v>
      </c>
      <c r="G110" s="216">
        <f t="shared" si="12"/>
        <v>226711.16</v>
      </c>
      <c r="H110" s="216">
        <f t="shared" si="12"/>
        <v>40003.22</v>
      </c>
      <c r="I110" s="216">
        <f t="shared" si="12"/>
        <v>12045897.5</v>
      </c>
      <c r="J110" s="216">
        <f t="shared" si="12"/>
        <v>0</v>
      </c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9"/>
  <sheetViews>
    <sheetView workbookViewId="0">
      <selection activeCell="F22" sqref="F22"/>
    </sheetView>
  </sheetViews>
  <sheetFormatPr defaultRowHeight="12.75"/>
  <cols>
    <col min="1" max="1" width="7.28515625" style="318" customWidth="1"/>
    <col min="2" max="2" width="9" style="318" customWidth="1"/>
    <col min="3" max="3" width="7.7109375" style="318" customWidth="1"/>
    <col min="4" max="4" width="13.140625" style="318" customWidth="1"/>
    <col min="5" max="5" width="14.140625" style="318" customWidth="1"/>
    <col min="6" max="6" width="14.42578125" style="318" customWidth="1"/>
    <col min="7" max="7" width="15.85546875" style="318" customWidth="1"/>
    <col min="8" max="8" width="14.5703125" style="319" customWidth="1"/>
    <col min="9" max="9" width="10.42578125" style="319" customWidth="1"/>
    <col min="10" max="10" width="14.5703125" style="319" customWidth="1"/>
    <col min="11" max="79" width="9.140625" style="319"/>
    <col min="80" max="256" width="9.140625" style="318"/>
    <col min="257" max="257" width="7.28515625" style="318" customWidth="1"/>
    <col min="258" max="258" width="9" style="318" customWidth="1"/>
    <col min="259" max="259" width="7.7109375" style="318" customWidth="1"/>
    <col min="260" max="260" width="13.140625" style="318" customWidth="1"/>
    <col min="261" max="261" width="14.140625" style="318" customWidth="1"/>
    <col min="262" max="262" width="14.42578125" style="318" customWidth="1"/>
    <col min="263" max="263" width="15.85546875" style="318" customWidth="1"/>
    <col min="264" max="264" width="14.5703125" style="318" customWidth="1"/>
    <col min="265" max="265" width="10.42578125" style="318" customWidth="1"/>
    <col min="266" max="266" width="14.5703125" style="318" customWidth="1"/>
    <col min="267" max="512" width="9.140625" style="318"/>
    <col min="513" max="513" width="7.28515625" style="318" customWidth="1"/>
    <col min="514" max="514" width="9" style="318" customWidth="1"/>
    <col min="515" max="515" width="7.7109375" style="318" customWidth="1"/>
    <col min="516" max="516" width="13.140625" style="318" customWidth="1"/>
    <col min="517" max="517" width="14.140625" style="318" customWidth="1"/>
    <col min="518" max="518" width="14.42578125" style="318" customWidth="1"/>
    <col min="519" max="519" width="15.85546875" style="318" customWidth="1"/>
    <col min="520" max="520" width="14.5703125" style="318" customWidth="1"/>
    <col min="521" max="521" width="10.42578125" style="318" customWidth="1"/>
    <col min="522" max="522" width="14.5703125" style="318" customWidth="1"/>
    <col min="523" max="768" width="9.140625" style="318"/>
    <col min="769" max="769" width="7.28515625" style="318" customWidth="1"/>
    <col min="770" max="770" width="9" style="318" customWidth="1"/>
    <col min="771" max="771" width="7.7109375" style="318" customWidth="1"/>
    <col min="772" max="772" width="13.140625" style="318" customWidth="1"/>
    <col min="773" max="773" width="14.140625" style="318" customWidth="1"/>
    <col min="774" max="774" width="14.42578125" style="318" customWidth="1"/>
    <col min="775" max="775" width="15.85546875" style="318" customWidth="1"/>
    <col min="776" max="776" width="14.5703125" style="318" customWidth="1"/>
    <col min="777" max="777" width="10.42578125" style="318" customWidth="1"/>
    <col min="778" max="778" width="14.5703125" style="318" customWidth="1"/>
    <col min="779" max="1024" width="9.140625" style="318"/>
    <col min="1025" max="1025" width="7.28515625" style="318" customWidth="1"/>
    <col min="1026" max="1026" width="9" style="318" customWidth="1"/>
    <col min="1027" max="1027" width="7.7109375" style="318" customWidth="1"/>
    <col min="1028" max="1028" width="13.140625" style="318" customWidth="1"/>
    <col min="1029" max="1029" width="14.140625" style="318" customWidth="1"/>
    <col min="1030" max="1030" width="14.42578125" style="318" customWidth="1"/>
    <col min="1031" max="1031" width="15.85546875" style="318" customWidth="1"/>
    <col min="1032" max="1032" width="14.5703125" style="318" customWidth="1"/>
    <col min="1033" max="1033" width="10.42578125" style="318" customWidth="1"/>
    <col min="1034" max="1034" width="14.5703125" style="318" customWidth="1"/>
    <col min="1035" max="1280" width="9.140625" style="318"/>
    <col min="1281" max="1281" width="7.28515625" style="318" customWidth="1"/>
    <col min="1282" max="1282" width="9" style="318" customWidth="1"/>
    <col min="1283" max="1283" width="7.7109375" style="318" customWidth="1"/>
    <col min="1284" max="1284" width="13.140625" style="318" customWidth="1"/>
    <col min="1285" max="1285" width="14.140625" style="318" customWidth="1"/>
    <col min="1286" max="1286" width="14.42578125" style="318" customWidth="1"/>
    <col min="1287" max="1287" width="15.85546875" style="318" customWidth="1"/>
    <col min="1288" max="1288" width="14.5703125" style="318" customWidth="1"/>
    <col min="1289" max="1289" width="10.42578125" style="318" customWidth="1"/>
    <col min="1290" max="1290" width="14.5703125" style="318" customWidth="1"/>
    <col min="1291" max="1536" width="9.140625" style="318"/>
    <col min="1537" max="1537" width="7.28515625" style="318" customWidth="1"/>
    <col min="1538" max="1538" width="9" style="318" customWidth="1"/>
    <col min="1539" max="1539" width="7.7109375" style="318" customWidth="1"/>
    <col min="1540" max="1540" width="13.140625" style="318" customWidth="1"/>
    <col min="1541" max="1541" width="14.140625" style="318" customWidth="1"/>
    <col min="1542" max="1542" width="14.42578125" style="318" customWidth="1"/>
    <col min="1543" max="1543" width="15.85546875" style="318" customWidth="1"/>
    <col min="1544" max="1544" width="14.5703125" style="318" customWidth="1"/>
    <col min="1545" max="1545" width="10.42578125" style="318" customWidth="1"/>
    <col min="1546" max="1546" width="14.5703125" style="318" customWidth="1"/>
    <col min="1547" max="1792" width="9.140625" style="318"/>
    <col min="1793" max="1793" width="7.28515625" style="318" customWidth="1"/>
    <col min="1794" max="1794" width="9" style="318" customWidth="1"/>
    <col min="1795" max="1795" width="7.7109375" style="318" customWidth="1"/>
    <col min="1796" max="1796" width="13.140625" style="318" customWidth="1"/>
    <col min="1797" max="1797" width="14.140625" style="318" customWidth="1"/>
    <col min="1798" max="1798" width="14.42578125" style="318" customWidth="1"/>
    <col min="1799" max="1799" width="15.85546875" style="318" customWidth="1"/>
    <col min="1800" max="1800" width="14.5703125" style="318" customWidth="1"/>
    <col min="1801" max="1801" width="10.42578125" style="318" customWidth="1"/>
    <col min="1802" max="1802" width="14.5703125" style="318" customWidth="1"/>
    <col min="1803" max="2048" width="9.140625" style="318"/>
    <col min="2049" max="2049" width="7.28515625" style="318" customWidth="1"/>
    <col min="2050" max="2050" width="9" style="318" customWidth="1"/>
    <col min="2051" max="2051" width="7.7109375" style="318" customWidth="1"/>
    <col min="2052" max="2052" width="13.140625" style="318" customWidth="1"/>
    <col min="2053" max="2053" width="14.140625" style="318" customWidth="1"/>
    <col min="2054" max="2054" width="14.42578125" style="318" customWidth="1"/>
    <col min="2055" max="2055" width="15.85546875" style="318" customWidth="1"/>
    <col min="2056" max="2056" width="14.5703125" style="318" customWidth="1"/>
    <col min="2057" max="2057" width="10.42578125" style="318" customWidth="1"/>
    <col min="2058" max="2058" width="14.5703125" style="318" customWidth="1"/>
    <col min="2059" max="2304" width="9.140625" style="318"/>
    <col min="2305" max="2305" width="7.28515625" style="318" customWidth="1"/>
    <col min="2306" max="2306" width="9" style="318" customWidth="1"/>
    <col min="2307" max="2307" width="7.7109375" style="318" customWidth="1"/>
    <col min="2308" max="2308" width="13.140625" style="318" customWidth="1"/>
    <col min="2309" max="2309" width="14.140625" style="318" customWidth="1"/>
    <col min="2310" max="2310" width="14.42578125" style="318" customWidth="1"/>
    <col min="2311" max="2311" width="15.85546875" style="318" customWidth="1"/>
    <col min="2312" max="2312" width="14.5703125" style="318" customWidth="1"/>
    <col min="2313" max="2313" width="10.42578125" style="318" customWidth="1"/>
    <col min="2314" max="2314" width="14.5703125" style="318" customWidth="1"/>
    <col min="2315" max="2560" width="9.140625" style="318"/>
    <col min="2561" max="2561" width="7.28515625" style="318" customWidth="1"/>
    <col min="2562" max="2562" width="9" style="318" customWidth="1"/>
    <col min="2563" max="2563" width="7.7109375" style="318" customWidth="1"/>
    <col min="2564" max="2564" width="13.140625" style="318" customWidth="1"/>
    <col min="2565" max="2565" width="14.140625" style="318" customWidth="1"/>
    <col min="2566" max="2566" width="14.42578125" style="318" customWidth="1"/>
    <col min="2567" max="2567" width="15.85546875" style="318" customWidth="1"/>
    <col min="2568" max="2568" width="14.5703125" style="318" customWidth="1"/>
    <col min="2569" max="2569" width="10.42578125" style="318" customWidth="1"/>
    <col min="2570" max="2570" width="14.5703125" style="318" customWidth="1"/>
    <col min="2571" max="2816" width="9.140625" style="318"/>
    <col min="2817" max="2817" width="7.28515625" style="318" customWidth="1"/>
    <col min="2818" max="2818" width="9" style="318" customWidth="1"/>
    <col min="2819" max="2819" width="7.7109375" style="318" customWidth="1"/>
    <col min="2820" max="2820" width="13.140625" style="318" customWidth="1"/>
    <col min="2821" max="2821" width="14.140625" style="318" customWidth="1"/>
    <col min="2822" max="2822" width="14.42578125" style="318" customWidth="1"/>
    <col min="2823" max="2823" width="15.85546875" style="318" customWidth="1"/>
    <col min="2824" max="2824" width="14.5703125" style="318" customWidth="1"/>
    <col min="2825" max="2825" width="10.42578125" style="318" customWidth="1"/>
    <col min="2826" max="2826" width="14.5703125" style="318" customWidth="1"/>
    <col min="2827" max="3072" width="9.140625" style="318"/>
    <col min="3073" max="3073" width="7.28515625" style="318" customWidth="1"/>
    <col min="3074" max="3074" width="9" style="318" customWidth="1"/>
    <col min="3075" max="3075" width="7.7109375" style="318" customWidth="1"/>
    <col min="3076" max="3076" width="13.140625" style="318" customWidth="1"/>
    <col min="3077" max="3077" width="14.140625" style="318" customWidth="1"/>
    <col min="3078" max="3078" width="14.42578125" style="318" customWidth="1"/>
    <col min="3079" max="3079" width="15.85546875" style="318" customWidth="1"/>
    <col min="3080" max="3080" width="14.5703125" style="318" customWidth="1"/>
    <col min="3081" max="3081" width="10.42578125" style="318" customWidth="1"/>
    <col min="3082" max="3082" width="14.5703125" style="318" customWidth="1"/>
    <col min="3083" max="3328" width="9.140625" style="318"/>
    <col min="3329" max="3329" width="7.28515625" style="318" customWidth="1"/>
    <col min="3330" max="3330" width="9" style="318" customWidth="1"/>
    <col min="3331" max="3331" width="7.7109375" style="318" customWidth="1"/>
    <col min="3332" max="3332" width="13.140625" style="318" customWidth="1"/>
    <col min="3333" max="3333" width="14.140625" style="318" customWidth="1"/>
    <col min="3334" max="3334" width="14.42578125" style="318" customWidth="1"/>
    <col min="3335" max="3335" width="15.85546875" style="318" customWidth="1"/>
    <col min="3336" max="3336" width="14.5703125" style="318" customWidth="1"/>
    <col min="3337" max="3337" width="10.42578125" style="318" customWidth="1"/>
    <col min="3338" max="3338" width="14.5703125" style="318" customWidth="1"/>
    <col min="3339" max="3584" width="9.140625" style="318"/>
    <col min="3585" max="3585" width="7.28515625" style="318" customWidth="1"/>
    <col min="3586" max="3586" width="9" style="318" customWidth="1"/>
    <col min="3587" max="3587" width="7.7109375" style="318" customWidth="1"/>
    <col min="3588" max="3588" width="13.140625" style="318" customWidth="1"/>
    <col min="3589" max="3589" width="14.140625" style="318" customWidth="1"/>
    <col min="3590" max="3590" width="14.42578125" style="318" customWidth="1"/>
    <col min="3591" max="3591" width="15.85546875" style="318" customWidth="1"/>
    <col min="3592" max="3592" width="14.5703125" style="318" customWidth="1"/>
    <col min="3593" max="3593" width="10.42578125" style="318" customWidth="1"/>
    <col min="3594" max="3594" width="14.5703125" style="318" customWidth="1"/>
    <col min="3595" max="3840" width="9.140625" style="318"/>
    <col min="3841" max="3841" width="7.28515625" style="318" customWidth="1"/>
    <col min="3842" max="3842" width="9" style="318" customWidth="1"/>
    <col min="3843" max="3843" width="7.7109375" style="318" customWidth="1"/>
    <col min="3844" max="3844" width="13.140625" style="318" customWidth="1"/>
    <col min="3845" max="3845" width="14.140625" style="318" customWidth="1"/>
    <col min="3846" max="3846" width="14.42578125" style="318" customWidth="1"/>
    <col min="3847" max="3847" width="15.85546875" style="318" customWidth="1"/>
    <col min="3848" max="3848" width="14.5703125" style="318" customWidth="1"/>
    <col min="3849" max="3849" width="10.42578125" style="318" customWidth="1"/>
    <col min="3850" max="3850" width="14.5703125" style="318" customWidth="1"/>
    <col min="3851" max="4096" width="9.140625" style="318"/>
    <col min="4097" max="4097" width="7.28515625" style="318" customWidth="1"/>
    <col min="4098" max="4098" width="9" style="318" customWidth="1"/>
    <col min="4099" max="4099" width="7.7109375" style="318" customWidth="1"/>
    <col min="4100" max="4100" width="13.140625" style="318" customWidth="1"/>
    <col min="4101" max="4101" width="14.140625" style="318" customWidth="1"/>
    <col min="4102" max="4102" width="14.42578125" style="318" customWidth="1"/>
    <col min="4103" max="4103" width="15.85546875" style="318" customWidth="1"/>
    <col min="4104" max="4104" width="14.5703125" style="318" customWidth="1"/>
    <col min="4105" max="4105" width="10.42578125" style="318" customWidth="1"/>
    <col min="4106" max="4106" width="14.5703125" style="318" customWidth="1"/>
    <col min="4107" max="4352" width="9.140625" style="318"/>
    <col min="4353" max="4353" width="7.28515625" style="318" customWidth="1"/>
    <col min="4354" max="4354" width="9" style="318" customWidth="1"/>
    <col min="4355" max="4355" width="7.7109375" style="318" customWidth="1"/>
    <col min="4356" max="4356" width="13.140625" style="318" customWidth="1"/>
    <col min="4357" max="4357" width="14.140625" style="318" customWidth="1"/>
    <col min="4358" max="4358" width="14.42578125" style="318" customWidth="1"/>
    <col min="4359" max="4359" width="15.85546875" style="318" customWidth="1"/>
    <col min="4360" max="4360" width="14.5703125" style="318" customWidth="1"/>
    <col min="4361" max="4361" width="10.42578125" style="318" customWidth="1"/>
    <col min="4362" max="4362" width="14.5703125" style="318" customWidth="1"/>
    <col min="4363" max="4608" width="9.140625" style="318"/>
    <col min="4609" max="4609" width="7.28515625" style="318" customWidth="1"/>
    <col min="4610" max="4610" width="9" style="318" customWidth="1"/>
    <col min="4611" max="4611" width="7.7109375" style="318" customWidth="1"/>
    <col min="4612" max="4612" width="13.140625" style="318" customWidth="1"/>
    <col min="4613" max="4613" width="14.140625" style="318" customWidth="1"/>
    <col min="4614" max="4614" width="14.42578125" style="318" customWidth="1"/>
    <col min="4615" max="4615" width="15.85546875" style="318" customWidth="1"/>
    <col min="4616" max="4616" width="14.5703125" style="318" customWidth="1"/>
    <col min="4617" max="4617" width="10.42578125" style="318" customWidth="1"/>
    <col min="4618" max="4618" width="14.5703125" style="318" customWidth="1"/>
    <col min="4619" max="4864" width="9.140625" style="318"/>
    <col min="4865" max="4865" width="7.28515625" style="318" customWidth="1"/>
    <col min="4866" max="4866" width="9" style="318" customWidth="1"/>
    <col min="4867" max="4867" width="7.7109375" style="318" customWidth="1"/>
    <col min="4868" max="4868" width="13.140625" style="318" customWidth="1"/>
    <col min="4869" max="4869" width="14.140625" style="318" customWidth="1"/>
    <col min="4870" max="4870" width="14.42578125" style="318" customWidth="1"/>
    <col min="4871" max="4871" width="15.85546875" style="318" customWidth="1"/>
    <col min="4872" max="4872" width="14.5703125" style="318" customWidth="1"/>
    <col min="4873" max="4873" width="10.42578125" style="318" customWidth="1"/>
    <col min="4874" max="4874" width="14.5703125" style="318" customWidth="1"/>
    <col min="4875" max="5120" width="9.140625" style="318"/>
    <col min="5121" max="5121" width="7.28515625" style="318" customWidth="1"/>
    <col min="5122" max="5122" width="9" style="318" customWidth="1"/>
    <col min="5123" max="5123" width="7.7109375" style="318" customWidth="1"/>
    <col min="5124" max="5124" width="13.140625" style="318" customWidth="1"/>
    <col min="5125" max="5125" width="14.140625" style="318" customWidth="1"/>
    <col min="5126" max="5126" width="14.42578125" style="318" customWidth="1"/>
    <col min="5127" max="5127" width="15.85546875" style="318" customWidth="1"/>
    <col min="5128" max="5128" width="14.5703125" style="318" customWidth="1"/>
    <col min="5129" max="5129" width="10.42578125" style="318" customWidth="1"/>
    <col min="5130" max="5130" width="14.5703125" style="318" customWidth="1"/>
    <col min="5131" max="5376" width="9.140625" style="318"/>
    <col min="5377" max="5377" width="7.28515625" style="318" customWidth="1"/>
    <col min="5378" max="5378" width="9" style="318" customWidth="1"/>
    <col min="5379" max="5379" width="7.7109375" style="318" customWidth="1"/>
    <col min="5380" max="5380" width="13.140625" style="318" customWidth="1"/>
    <col min="5381" max="5381" width="14.140625" style="318" customWidth="1"/>
    <col min="5382" max="5382" width="14.42578125" style="318" customWidth="1"/>
    <col min="5383" max="5383" width="15.85546875" style="318" customWidth="1"/>
    <col min="5384" max="5384" width="14.5703125" style="318" customWidth="1"/>
    <col min="5385" max="5385" width="10.42578125" style="318" customWidth="1"/>
    <col min="5386" max="5386" width="14.5703125" style="318" customWidth="1"/>
    <col min="5387" max="5632" width="9.140625" style="318"/>
    <col min="5633" max="5633" width="7.28515625" style="318" customWidth="1"/>
    <col min="5634" max="5634" width="9" style="318" customWidth="1"/>
    <col min="5635" max="5635" width="7.7109375" style="318" customWidth="1"/>
    <col min="5636" max="5636" width="13.140625" style="318" customWidth="1"/>
    <col min="5637" max="5637" width="14.140625" style="318" customWidth="1"/>
    <col min="5638" max="5638" width="14.42578125" style="318" customWidth="1"/>
    <col min="5639" max="5639" width="15.85546875" style="318" customWidth="1"/>
    <col min="5640" max="5640" width="14.5703125" style="318" customWidth="1"/>
    <col min="5641" max="5641" width="10.42578125" style="318" customWidth="1"/>
    <col min="5642" max="5642" width="14.5703125" style="318" customWidth="1"/>
    <col min="5643" max="5888" width="9.140625" style="318"/>
    <col min="5889" max="5889" width="7.28515625" style="318" customWidth="1"/>
    <col min="5890" max="5890" width="9" style="318" customWidth="1"/>
    <col min="5891" max="5891" width="7.7109375" style="318" customWidth="1"/>
    <col min="5892" max="5892" width="13.140625" style="318" customWidth="1"/>
    <col min="5893" max="5893" width="14.140625" style="318" customWidth="1"/>
    <col min="5894" max="5894" width="14.42578125" style="318" customWidth="1"/>
    <col min="5895" max="5895" width="15.85546875" style="318" customWidth="1"/>
    <col min="5896" max="5896" width="14.5703125" style="318" customWidth="1"/>
    <col min="5897" max="5897" width="10.42578125" style="318" customWidth="1"/>
    <col min="5898" max="5898" width="14.5703125" style="318" customWidth="1"/>
    <col min="5899" max="6144" width="9.140625" style="318"/>
    <col min="6145" max="6145" width="7.28515625" style="318" customWidth="1"/>
    <col min="6146" max="6146" width="9" style="318" customWidth="1"/>
    <col min="6147" max="6147" width="7.7109375" style="318" customWidth="1"/>
    <col min="6148" max="6148" width="13.140625" style="318" customWidth="1"/>
    <col min="6149" max="6149" width="14.140625" style="318" customWidth="1"/>
    <col min="6150" max="6150" width="14.42578125" style="318" customWidth="1"/>
    <col min="6151" max="6151" width="15.85546875" style="318" customWidth="1"/>
    <col min="6152" max="6152" width="14.5703125" style="318" customWidth="1"/>
    <col min="6153" max="6153" width="10.42578125" style="318" customWidth="1"/>
    <col min="6154" max="6154" width="14.5703125" style="318" customWidth="1"/>
    <col min="6155" max="6400" width="9.140625" style="318"/>
    <col min="6401" max="6401" width="7.28515625" style="318" customWidth="1"/>
    <col min="6402" max="6402" width="9" style="318" customWidth="1"/>
    <col min="6403" max="6403" width="7.7109375" style="318" customWidth="1"/>
    <col min="6404" max="6404" width="13.140625" style="318" customWidth="1"/>
    <col min="6405" max="6405" width="14.140625" style="318" customWidth="1"/>
    <col min="6406" max="6406" width="14.42578125" style="318" customWidth="1"/>
    <col min="6407" max="6407" width="15.85546875" style="318" customWidth="1"/>
    <col min="6408" max="6408" width="14.5703125" style="318" customWidth="1"/>
    <col min="6409" max="6409" width="10.42578125" style="318" customWidth="1"/>
    <col min="6410" max="6410" width="14.5703125" style="318" customWidth="1"/>
    <col min="6411" max="6656" width="9.140625" style="318"/>
    <col min="6657" max="6657" width="7.28515625" style="318" customWidth="1"/>
    <col min="6658" max="6658" width="9" style="318" customWidth="1"/>
    <col min="6659" max="6659" width="7.7109375" style="318" customWidth="1"/>
    <col min="6660" max="6660" width="13.140625" style="318" customWidth="1"/>
    <col min="6661" max="6661" width="14.140625" style="318" customWidth="1"/>
    <col min="6662" max="6662" width="14.42578125" style="318" customWidth="1"/>
    <col min="6663" max="6663" width="15.85546875" style="318" customWidth="1"/>
    <col min="6664" max="6664" width="14.5703125" style="318" customWidth="1"/>
    <col min="6665" max="6665" width="10.42578125" style="318" customWidth="1"/>
    <col min="6666" max="6666" width="14.5703125" style="318" customWidth="1"/>
    <col min="6667" max="6912" width="9.140625" style="318"/>
    <col min="6913" max="6913" width="7.28515625" style="318" customWidth="1"/>
    <col min="6914" max="6914" width="9" style="318" customWidth="1"/>
    <col min="6915" max="6915" width="7.7109375" style="318" customWidth="1"/>
    <col min="6916" max="6916" width="13.140625" style="318" customWidth="1"/>
    <col min="6917" max="6917" width="14.140625" style="318" customWidth="1"/>
    <col min="6918" max="6918" width="14.42578125" style="318" customWidth="1"/>
    <col min="6919" max="6919" width="15.85546875" style="318" customWidth="1"/>
    <col min="6920" max="6920" width="14.5703125" style="318" customWidth="1"/>
    <col min="6921" max="6921" width="10.42578125" style="318" customWidth="1"/>
    <col min="6922" max="6922" width="14.5703125" style="318" customWidth="1"/>
    <col min="6923" max="7168" width="9.140625" style="318"/>
    <col min="7169" max="7169" width="7.28515625" style="318" customWidth="1"/>
    <col min="7170" max="7170" width="9" style="318" customWidth="1"/>
    <col min="7171" max="7171" width="7.7109375" style="318" customWidth="1"/>
    <col min="7172" max="7172" width="13.140625" style="318" customWidth="1"/>
    <col min="7173" max="7173" width="14.140625" style="318" customWidth="1"/>
    <col min="7174" max="7174" width="14.42578125" style="318" customWidth="1"/>
    <col min="7175" max="7175" width="15.85546875" style="318" customWidth="1"/>
    <col min="7176" max="7176" width="14.5703125" style="318" customWidth="1"/>
    <col min="7177" max="7177" width="10.42578125" style="318" customWidth="1"/>
    <col min="7178" max="7178" width="14.5703125" style="318" customWidth="1"/>
    <col min="7179" max="7424" width="9.140625" style="318"/>
    <col min="7425" max="7425" width="7.28515625" style="318" customWidth="1"/>
    <col min="7426" max="7426" width="9" style="318" customWidth="1"/>
    <col min="7427" max="7427" width="7.7109375" style="318" customWidth="1"/>
    <col min="7428" max="7428" width="13.140625" style="318" customWidth="1"/>
    <col min="7429" max="7429" width="14.140625" style="318" customWidth="1"/>
    <col min="7430" max="7430" width="14.42578125" style="318" customWidth="1"/>
    <col min="7431" max="7431" width="15.85546875" style="318" customWidth="1"/>
    <col min="7432" max="7432" width="14.5703125" style="318" customWidth="1"/>
    <col min="7433" max="7433" width="10.42578125" style="318" customWidth="1"/>
    <col min="7434" max="7434" width="14.5703125" style="318" customWidth="1"/>
    <col min="7435" max="7680" width="9.140625" style="318"/>
    <col min="7681" max="7681" width="7.28515625" style="318" customWidth="1"/>
    <col min="7682" max="7682" width="9" style="318" customWidth="1"/>
    <col min="7683" max="7683" width="7.7109375" style="318" customWidth="1"/>
    <col min="7684" max="7684" width="13.140625" style="318" customWidth="1"/>
    <col min="7685" max="7685" width="14.140625" style="318" customWidth="1"/>
    <col min="7686" max="7686" width="14.42578125" style="318" customWidth="1"/>
    <col min="7687" max="7687" width="15.85546875" style="318" customWidth="1"/>
    <col min="7688" max="7688" width="14.5703125" style="318" customWidth="1"/>
    <col min="7689" max="7689" width="10.42578125" style="318" customWidth="1"/>
    <col min="7690" max="7690" width="14.5703125" style="318" customWidth="1"/>
    <col min="7691" max="7936" width="9.140625" style="318"/>
    <col min="7937" max="7937" width="7.28515625" style="318" customWidth="1"/>
    <col min="7938" max="7938" width="9" style="318" customWidth="1"/>
    <col min="7939" max="7939" width="7.7109375" style="318" customWidth="1"/>
    <col min="7940" max="7940" width="13.140625" style="318" customWidth="1"/>
    <col min="7941" max="7941" width="14.140625" style="318" customWidth="1"/>
    <col min="7942" max="7942" width="14.42578125" style="318" customWidth="1"/>
    <col min="7943" max="7943" width="15.85546875" style="318" customWidth="1"/>
    <col min="7944" max="7944" width="14.5703125" style="318" customWidth="1"/>
    <col min="7945" max="7945" width="10.42578125" style="318" customWidth="1"/>
    <col min="7946" max="7946" width="14.5703125" style="318" customWidth="1"/>
    <col min="7947" max="8192" width="9.140625" style="318"/>
    <col min="8193" max="8193" width="7.28515625" style="318" customWidth="1"/>
    <col min="8194" max="8194" width="9" style="318" customWidth="1"/>
    <col min="8195" max="8195" width="7.7109375" style="318" customWidth="1"/>
    <col min="8196" max="8196" width="13.140625" style="318" customWidth="1"/>
    <col min="8197" max="8197" width="14.140625" style="318" customWidth="1"/>
    <col min="8198" max="8198" width="14.42578125" style="318" customWidth="1"/>
    <col min="8199" max="8199" width="15.85546875" style="318" customWidth="1"/>
    <col min="8200" max="8200" width="14.5703125" style="318" customWidth="1"/>
    <col min="8201" max="8201" width="10.42578125" style="318" customWidth="1"/>
    <col min="8202" max="8202" width="14.5703125" style="318" customWidth="1"/>
    <col min="8203" max="8448" width="9.140625" style="318"/>
    <col min="8449" max="8449" width="7.28515625" style="318" customWidth="1"/>
    <col min="8450" max="8450" width="9" style="318" customWidth="1"/>
    <col min="8451" max="8451" width="7.7109375" style="318" customWidth="1"/>
    <col min="8452" max="8452" width="13.140625" style="318" customWidth="1"/>
    <col min="8453" max="8453" width="14.140625" style="318" customWidth="1"/>
    <col min="8454" max="8454" width="14.42578125" style="318" customWidth="1"/>
    <col min="8455" max="8455" width="15.85546875" style="318" customWidth="1"/>
    <col min="8456" max="8456" width="14.5703125" style="318" customWidth="1"/>
    <col min="8457" max="8457" width="10.42578125" style="318" customWidth="1"/>
    <col min="8458" max="8458" width="14.5703125" style="318" customWidth="1"/>
    <col min="8459" max="8704" width="9.140625" style="318"/>
    <col min="8705" max="8705" width="7.28515625" style="318" customWidth="1"/>
    <col min="8706" max="8706" width="9" style="318" customWidth="1"/>
    <col min="8707" max="8707" width="7.7109375" style="318" customWidth="1"/>
    <col min="8708" max="8708" width="13.140625" style="318" customWidth="1"/>
    <col min="8709" max="8709" width="14.140625" style="318" customWidth="1"/>
    <col min="8710" max="8710" width="14.42578125" style="318" customWidth="1"/>
    <col min="8711" max="8711" width="15.85546875" style="318" customWidth="1"/>
    <col min="8712" max="8712" width="14.5703125" style="318" customWidth="1"/>
    <col min="8713" max="8713" width="10.42578125" style="318" customWidth="1"/>
    <col min="8714" max="8714" width="14.5703125" style="318" customWidth="1"/>
    <col min="8715" max="8960" width="9.140625" style="318"/>
    <col min="8961" max="8961" width="7.28515625" style="318" customWidth="1"/>
    <col min="8962" max="8962" width="9" style="318" customWidth="1"/>
    <col min="8963" max="8963" width="7.7109375" style="318" customWidth="1"/>
    <col min="8964" max="8964" width="13.140625" style="318" customWidth="1"/>
    <col min="8965" max="8965" width="14.140625" style="318" customWidth="1"/>
    <col min="8966" max="8966" width="14.42578125" style="318" customWidth="1"/>
    <col min="8967" max="8967" width="15.85546875" style="318" customWidth="1"/>
    <col min="8968" max="8968" width="14.5703125" style="318" customWidth="1"/>
    <col min="8969" max="8969" width="10.42578125" style="318" customWidth="1"/>
    <col min="8970" max="8970" width="14.5703125" style="318" customWidth="1"/>
    <col min="8971" max="9216" width="9.140625" style="318"/>
    <col min="9217" max="9217" width="7.28515625" style="318" customWidth="1"/>
    <col min="9218" max="9218" width="9" style="318" customWidth="1"/>
    <col min="9219" max="9219" width="7.7109375" style="318" customWidth="1"/>
    <col min="9220" max="9220" width="13.140625" style="318" customWidth="1"/>
    <col min="9221" max="9221" width="14.140625" style="318" customWidth="1"/>
    <col min="9222" max="9222" width="14.42578125" style="318" customWidth="1"/>
    <col min="9223" max="9223" width="15.85546875" style="318" customWidth="1"/>
    <col min="9224" max="9224" width="14.5703125" style="318" customWidth="1"/>
    <col min="9225" max="9225" width="10.42578125" style="318" customWidth="1"/>
    <col min="9226" max="9226" width="14.5703125" style="318" customWidth="1"/>
    <col min="9227" max="9472" width="9.140625" style="318"/>
    <col min="9473" max="9473" width="7.28515625" style="318" customWidth="1"/>
    <col min="9474" max="9474" width="9" style="318" customWidth="1"/>
    <col min="9475" max="9475" width="7.7109375" style="318" customWidth="1"/>
    <col min="9476" max="9476" width="13.140625" style="318" customWidth="1"/>
    <col min="9477" max="9477" width="14.140625" style="318" customWidth="1"/>
    <col min="9478" max="9478" width="14.42578125" style="318" customWidth="1"/>
    <col min="9479" max="9479" width="15.85546875" style="318" customWidth="1"/>
    <col min="9480" max="9480" width="14.5703125" style="318" customWidth="1"/>
    <col min="9481" max="9481" width="10.42578125" style="318" customWidth="1"/>
    <col min="9482" max="9482" width="14.5703125" style="318" customWidth="1"/>
    <col min="9483" max="9728" width="9.140625" style="318"/>
    <col min="9729" max="9729" width="7.28515625" style="318" customWidth="1"/>
    <col min="9730" max="9730" width="9" style="318" customWidth="1"/>
    <col min="9731" max="9731" width="7.7109375" style="318" customWidth="1"/>
    <col min="9732" max="9732" width="13.140625" style="318" customWidth="1"/>
    <col min="9733" max="9733" width="14.140625" style="318" customWidth="1"/>
    <col min="9734" max="9734" width="14.42578125" style="318" customWidth="1"/>
    <col min="9735" max="9735" width="15.85546875" style="318" customWidth="1"/>
    <col min="9736" max="9736" width="14.5703125" style="318" customWidth="1"/>
    <col min="9737" max="9737" width="10.42578125" style="318" customWidth="1"/>
    <col min="9738" max="9738" width="14.5703125" style="318" customWidth="1"/>
    <col min="9739" max="9984" width="9.140625" style="318"/>
    <col min="9985" max="9985" width="7.28515625" style="318" customWidth="1"/>
    <col min="9986" max="9986" width="9" style="318" customWidth="1"/>
    <col min="9987" max="9987" width="7.7109375" style="318" customWidth="1"/>
    <col min="9988" max="9988" width="13.140625" style="318" customWidth="1"/>
    <col min="9989" max="9989" width="14.140625" style="318" customWidth="1"/>
    <col min="9990" max="9990" width="14.42578125" style="318" customWidth="1"/>
    <col min="9991" max="9991" width="15.85546875" style="318" customWidth="1"/>
    <col min="9992" max="9992" width="14.5703125" style="318" customWidth="1"/>
    <col min="9993" max="9993" width="10.42578125" style="318" customWidth="1"/>
    <col min="9994" max="9994" width="14.5703125" style="318" customWidth="1"/>
    <col min="9995" max="10240" width="9.140625" style="318"/>
    <col min="10241" max="10241" width="7.28515625" style="318" customWidth="1"/>
    <col min="10242" max="10242" width="9" style="318" customWidth="1"/>
    <col min="10243" max="10243" width="7.7109375" style="318" customWidth="1"/>
    <col min="10244" max="10244" width="13.140625" style="318" customWidth="1"/>
    <col min="10245" max="10245" width="14.140625" style="318" customWidth="1"/>
    <col min="10246" max="10246" width="14.42578125" style="318" customWidth="1"/>
    <col min="10247" max="10247" width="15.85546875" style="318" customWidth="1"/>
    <col min="10248" max="10248" width="14.5703125" style="318" customWidth="1"/>
    <col min="10249" max="10249" width="10.42578125" style="318" customWidth="1"/>
    <col min="10250" max="10250" width="14.5703125" style="318" customWidth="1"/>
    <col min="10251" max="10496" width="9.140625" style="318"/>
    <col min="10497" max="10497" width="7.28515625" style="318" customWidth="1"/>
    <col min="10498" max="10498" width="9" style="318" customWidth="1"/>
    <col min="10499" max="10499" width="7.7109375" style="318" customWidth="1"/>
    <col min="10500" max="10500" width="13.140625" style="318" customWidth="1"/>
    <col min="10501" max="10501" width="14.140625" style="318" customWidth="1"/>
    <col min="10502" max="10502" width="14.42578125" style="318" customWidth="1"/>
    <col min="10503" max="10503" width="15.85546875" style="318" customWidth="1"/>
    <col min="10504" max="10504" width="14.5703125" style="318" customWidth="1"/>
    <col min="10505" max="10505" width="10.42578125" style="318" customWidth="1"/>
    <col min="10506" max="10506" width="14.5703125" style="318" customWidth="1"/>
    <col min="10507" max="10752" width="9.140625" style="318"/>
    <col min="10753" max="10753" width="7.28515625" style="318" customWidth="1"/>
    <col min="10754" max="10754" width="9" style="318" customWidth="1"/>
    <col min="10755" max="10755" width="7.7109375" style="318" customWidth="1"/>
    <col min="10756" max="10756" width="13.140625" style="318" customWidth="1"/>
    <col min="10757" max="10757" width="14.140625" style="318" customWidth="1"/>
    <col min="10758" max="10758" width="14.42578125" style="318" customWidth="1"/>
    <col min="10759" max="10759" width="15.85546875" style="318" customWidth="1"/>
    <col min="10760" max="10760" width="14.5703125" style="318" customWidth="1"/>
    <col min="10761" max="10761" width="10.42578125" style="318" customWidth="1"/>
    <col min="10762" max="10762" width="14.5703125" style="318" customWidth="1"/>
    <col min="10763" max="11008" width="9.140625" style="318"/>
    <col min="11009" max="11009" width="7.28515625" style="318" customWidth="1"/>
    <col min="11010" max="11010" width="9" style="318" customWidth="1"/>
    <col min="11011" max="11011" width="7.7109375" style="318" customWidth="1"/>
    <col min="11012" max="11012" width="13.140625" style="318" customWidth="1"/>
    <col min="11013" max="11013" width="14.140625" style="318" customWidth="1"/>
    <col min="11014" max="11014" width="14.42578125" style="318" customWidth="1"/>
    <col min="11015" max="11015" width="15.85546875" style="318" customWidth="1"/>
    <col min="11016" max="11016" width="14.5703125" style="318" customWidth="1"/>
    <col min="11017" max="11017" width="10.42578125" style="318" customWidth="1"/>
    <col min="11018" max="11018" width="14.5703125" style="318" customWidth="1"/>
    <col min="11019" max="11264" width="9.140625" style="318"/>
    <col min="11265" max="11265" width="7.28515625" style="318" customWidth="1"/>
    <col min="11266" max="11266" width="9" style="318" customWidth="1"/>
    <col min="11267" max="11267" width="7.7109375" style="318" customWidth="1"/>
    <col min="11268" max="11268" width="13.140625" style="318" customWidth="1"/>
    <col min="11269" max="11269" width="14.140625" style="318" customWidth="1"/>
    <col min="11270" max="11270" width="14.42578125" style="318" customWidth="1"/>
    <col min="11271" max="11271" width="15.85546875" style="318" customWidth="1"/>
    <col min="11272" max="11272" width="14.5703125" style="318" customWidth="1"/>
    <col min="11273" max="11273" width="10.42578125" style="318" customWidth="1"/>
    <col min="11274" max="11274" width="14.5703125" style="318" customWidth="1"/>
    <col min="11275" max="11520" width="9.140625" style="318"/>
    <col min="11521" max="11521" width="7.28515625" style="318" customWidth="1"/>
    <col min="11522" max="11522" width="9" style="318" customWidth="1"/>
    <col min="11523" max="11523" width="7.7109375" style="318" customWidth="1"/>
    <col min="11524" max="11524" width="13.140625" style="318" customWidth="1"/>
    <col min="11525" max="11525" width="14.140625" style="318" customWidth="1"/>
    <col min="11526" max="11526" width="14.42578125" style="318" customWidth="1"/>
    <col min="11527" max="11527" width="15.85546875" style="318" customWidth="1"/>
    <col min="11528" max="11528" width="14.5703125" style="318" customWidth="1"/>
    <col min="11529" max="11529" width="10.42578125" style="318" customWidth="1"/>
    <col min="11530" max="11530" width="14.5703125" style="318" customWidth="1"/>
    <col min="11531" max="11776" width="9.140625" style="318"/>
    <col min="11777" max="11777" width="7.28515625" style="318" customWidth="1"/>
    <col min="11778" max="11778" width="9" style="318" customWidth="1"/>
    <col min="11779" max="11779" width="7.7109375" style="318" customWidth="1"/>
    <col min="11780" max="11780" width="13.140625" style="318" customWidth="1"/>
    <col min="11781" max="11781" width="14.140625" style="318" customWidth="1"/>
    <col min="11782" max="11782" width="14.42578125" style="318" customWidth="1"/>
    <col min="11783" max="11783" width="15.85546875" style="318" customWidth="1"/>
    <col min="11784" max="11784" width="14.5703125" style="318" customWidth="1"/>
    <col min="11785" max="11785" width="10.42578125" style="318" customWidth="1"/>
    <col min="11786" max="11786" width="14.5703125" style="318" customWidth="1"/>
    <col min="11787" max="12032" width="9.140625" style="318"/>
    <col min="12033" max="12033" width="7.28515625" style="318" customWidth="1"/>
    <col min="12034" max="12034" width="9" style="318" customWidth="1"/>
    <col min="12035" max="12035" width="7.7109375" style="318" customWidth="1"/>
    <col min="12036" max="12036" width="13.140625" style="318" customWidth="1"/>
    <col min="12037" max="12037" width="14.140625" style="318" customWidth="1"/>
    <col min="12038" max="12038" width="14.42578125" style="318" customWidth="1"/>
    <col min="12039" max="12039" width="15.85546875" style="318" customWidth="1"/>
    <col min="12040" max="12040" width="14.5703125" style="318" customWidth="1"/>
    <col min="12041" max="12041" width="10.42578125" style="318" customWidth="1"/>
    <col min="12042" max="12042" width="14.5703125" style="318" customWidth="1"/>
    <col min="12043" max="12288" width="9.140625" style="318"/>
    <col min="12289" max="12289" width="7.28515625" style="318" customWidth="1"/>
    <col min="12290" max="12290" width="9" style="318" customWidth="1"/>
    <col min="12291" max="12291" width="7.7109375" style="318" customWidth="1"/>
    <col min="12292" max="12292" width="13.140625" style="318" customWidth="1"/>
    <col min="12293" max="12293" width="14.140625" style="318" customWidth="1"/>
    <col min="12294" max="12294" width="14.42578125" style="318" customWidth="1"/>
    <col min="12295" max="12295" width="15.85546875" style="318" customWidth="1"/>
    <col min="12296" max="12296" width="14.5703125" style="318" customWidth="1"/>
    <col min="12297" max="12297" width="10.42578125" style="318" customWidth="1"/>
    <col min="12298" max="12298" width="14.5703125" style="318" customWidth="1"/>
    <col min="12299" max="12544" width="9.140625" style="318"/>
    <col min="12545" max="12545" width="7.28515625" style="318" customWidth="1"/>
    <col min="12546" max="12546" width="9" style="318" customWidth="1"/>
    <col min="12547" max="12547" width="7.7109375" style="318" customWidth="1"/>
    <col min="12548" max="12548" width="13.140625" style="318" customWidth="1"/>
    <col min="12549" max="12549" width="14.140625" style="318" customWidth="1"/>
    <col min="12550" max="12550" width="14.42578125" style="318" customWidth="1"/>
    <col min="12551" max="12551" width="15.85546875" style="318" customWidth="1"/>
    <col min="12552" max="12552" width="14.5703125" style="318" customWidth="1"/>
    <col min="12553" max="12553" width="10.42578125" style="318" customWidth="1"/>
    <col min="12554" max="12554" width="14.5703125" style="318" customWidth="1"/>
    <col min="12555" max="12800" width="9.140625" style="318"/>
    <col min="12801" max="12801" width="7.28515625" style="318" customWidth="1"/>
    <col min="12802" max="12802" width="9" style="318" customWidth="1"/>
    <col min="12803" max="12803" width="7.7109375" style="318" customWidth="1"/>
    <col min="12804" max="12804" width="13.140625" style="318" customWidth="1"/>
    <col min="12805" max="12805" width="14.140625" style="318" customWidth="1"/>
    <col min="12806" max="12806" width="14.42578125" style="318" customWidth="1"/>
    <col min="12807" max="12807" width="15.85546875" style="318" customWidth="1"/>
    <col min="12808" max="12808" width="14.5703125" style="318" customWidth="1"/>
    <col min="12809" max="12809" width="10.42578125" style="318" customWidth="1"/>
    <col min="12810" max="12810" width="14.5703125" style="318" customWidth="1"/>
    <col min="12811" max="13056" width="9.140625" style="318"/>
    <col min="13057" max="13057" width="7.28515625" style="318" customWidth="1"/>
    <col min="13058" max="13058" width="9" style="318" customWidth="1"/>
    <col min="13059" max="13059" width="7.7109375" style="318" customWidth="1"/>
    <col min="13060" max="13060" width="13.140625" style="318" customWidth="1"/>
    <col min="13061" max="13061" width="14.140625" style="318" customWidth="1"/>
    <col min="13062" max="13062" width="14.42578125" style="318" customWidth="1"/>
    <col min="13063" max="13063" width="15.85546875" style="318" customWidth="1"/>
    <col min="13064" max="13064" width="14.5703125" style="318" customWidth="1"/>
    <col min="13065" max="13065" width="10.42578125" style="318" customWidth="1"/>
    <col min="13066" max="13066" width="14.5703125" style="318" customWidth="1"/>
    <col min="13067" max="13312" width="9.140625" style="318"/>
    <col min="13313" max="13313" width="7.28515625" style="318" customWidth="1"/>
    <col min="13314" max="13314" width="9" style="318" customWidth="1"/>
    <col min="13315" max="13315" width="7.7109375" style="318" customWidth="1"/>
    <col min="13316" max="13316" width="13.140625" style="318" customWidth="1"/>
    <col min="13317" max="13317" width="14.140625" style="318" customWidth="1"/>
    <col min="13318" max="13318" width="14.42578125" style="318" customWidth="1"/>
    <col min="13319" max="13319" width="15.85546875" style="318" customWidth="1"/>
    <col min="13320" max="13320" width="14.5703125" style="318" customWidth="1"/>
    <col min="13321" max="13321" width="10.42578125" style="318" customWidth="1"/>
    <col min="13322" max="13322" width="14.5703125" style="318" customWidth="1"/>
    <col min="13323" max="13568" width="9.140625" style="318"/>
    <col min="13569" max="13569" width="7.28515625" style="318" customWidth="1"/>
    <col min="13570" max="13570" width="9" style="318" customWidth="1"/>
    <col min="13571" max="13571" width="7.7109375" style="318" customWidth="1"/>
    <col min="13572" max="13572" width="13.140625" style="318" customWidth="1"/>
    <col min="13573" max="13573" width="14.140625" style="318" customWidth="1"/>
    <col min="13574" max="13574" width="14.42578125" style="318" customWidth="1"/>
    <col min="13575" max="13575" width="15.85546875" style="318" customWidth="1"/>
    <col min="13576" max="13576" width="14.5703125" style="318" customWidth="1"/>
    <col min="13577" max="13577" width="10.42578125" style="318" customWidth="1"/>
    <col min="13578" max="13578" width="14.5703125" style="318" customWidth="1"/>
    <col min="13579" max="13824" width="9.140625" style="318"/>
    <col min="13825" max="13825" width="7.28515625" style="318" customWidth="1"/>
    <col min="13826" max="13826" width="9" style="318" customWidth="1"/>
    <col min="13827" max="13827" width="7.7109375" style="318" customWidth="1"/>
    <col min="13828" max="13828" width="13.140625" style="318" customWidth="1"/>
    <col min="13829" max="13829" width="14.140625" style="318" customWidth="1"/>
    <col min="13830" max="13830" width="14.42578125" style="318" customWidth="1"/>
    <col min="13831" max="13831" width="15.85546875" style="318" customWidth="1"/>
    <col min="13832" max="13832" width="14.5703125" style="318" customWidth="1"/>
    <col min="13833" max="13833" width="10.42578125" style="318" customWidth="1"/>
    <col min="13834" max="13834" width="14.5703125" style="318" customWidth="1"/>
    <col min="13835" max="14080" width="9.140625" style="318"/>
    <col min="14081" max="14081" width="7.28515625" style="318" customWidth="1"/>
    <col min="14082" max="14082" width="9" style="318" customWidth="1"/>
    <col min="14083" max="14083" width="7.7109375" style="318" customWidth="1"/>
    <col min="14084" max="14084" width="13.140625" style="318" customWidth="1"/>
    <col min="14085" max="14085" width="14.140625" style="318" customWidth="1"/>
    <col min="14086" max="14086" width="14.42578125" style="318" customWidth="1"/>
    <col min="14087" max="14087" width="15.85546875" style="318" customWidth="1"/>
    <col min="14088" max="14088" width="14.5703125" style="318" customWidth="1"/>
    <col min="14089" max="14089" width="10.42578125" style="318" customWidth="1"/>
    <col min="14090" max="14090" width="14.5703125" style="318" customWidth="1"/>
    <col min="14091" max="14336" width="9.140625" style="318"/>
    <col min="14337" max="14337" width="7.28515625" style="318" customWidth="1"/>
    <col min="14338" max="14338" width="9" style="318" customWidth="1"/>
    <col min="14339" max="14339" width="7.7109375" style="318" customWidth="1"/>
    <col min="14340" max="14340" width="13.140625" style="318" customWidth="1"/>
    <col min="14341" max="14341" width="14.140625" style="318" customWidth="1"/>
    <col min="14342" max="14342" width="14.42578125" style="318" customWidth="1"/>
    <col min="14343" max="14343" width="15.85546875" style="318" customWidth="1"/>
    <col min="14344" max="14344" width="14.5703125" style="318" customWidth="1"/>
    <col min="14345" max="14345" width="10.42578125" style="318" customWidth="1"/>
    <col min="14346" max="14346" width="14.5703125" style="318" customWidth="1"/>
    <col min="14347" max="14592" width="9.140625" style="318"/>
    <col min="14593" max="14593" width="7.28515625" style="318" customWidth="1"/>
    <col min="14594" max="14594" width="9" style="318" customWidth="1"/>
    <col min="14595" max="14595" width="7.7109375" style="318" customWidth="1"/>
    <col min="14596" max="14596" width="13.140625" style="318" customWidth="1"/>
    <col min="14597" max="14597" width="14.140625" style="318" customWidth="1"/>
    <col min="14598" max="14598" width="14.42578125" style="318" customWidth="1"/>
    <col min="14599" max="14599" width="15.85546875" style="318" customWidth="1"/>
    <col min="14600" max="14600" width="14.5703125" style="318" customWidth="1"/>
    <col min="14601" max="14601" width="10.42578125" style="318" customWidth="1"/>
    <col min="14602" max="14602" width="14.5703125" style="318" customWidth="1"/>
    <col min="14603" max="14848" width="9.140625" style="318"/>
    <col min="14849" max="14849" width="7.28515625" style="318" customWidth="1"/>
    <col min="14850" max="14850" width="9" style="318" customWidth="1"/>
    <col min="14851" max="14851" width="7.7109375" style="318" customWidth="1"/>
    <col min="14852" max="14852" width="13.140625" style="318" customWidth="1"/>
    <col min="14853" max="14853" width="14.140625" style="318" customWidth="1"/>
    <col min="14854" max="14854" width="14.42578125" style="318" customWidth="1"/>
    <col min="14855" max="14855" width="15.85546875" style="318" customWidth="1"/>
    <col min="14856" max="14856" width="14.5703125" style="318" customWidth="1"/>
    <col min="14857" max="14857" width="10.42578125" style="318" customWidth="1"/>
    <col min="14858" max="14858" width="14.5703125" style="318" customWidth="1"/>
    <col min="14859" max="15104" width="9.140625" style="318"/>
    <col min="15105" max="15105" width="7.28515625" style="318" customWidth="1"/>
    <col min="15106" max="15106" width="9" style="318" customWidth="1"/>
    <col min="15107" max="15107" width="7.7109375" style="318" customWidth="1"/>
    <col min="15108" max="15108" width="13.140625" style="318" customWidth="1"/>
    <col min="15109" max="15109" width="14.140625" style="318" customWidth="1"/>
    <col min="15110" max="15110" width="14.42578125" style="318" customWidth="1"/>
    <col min="15111" max="15111" width="15.85546875" style="318" customWidth="1"/>
    <col min="15112" max="15112" width="14.5703125" style="318" customWidth="1"/>
    <col min="15113" max="15113" width="10.42578125" style="318" customWidth="1"/>
    <col min="15114" max="15114" width="14.5703125" style="318" customWidth="1"/>
    <col min="15115" max="15360" width="9.140625" style="318"/>
    <col min="15361" max="15361" width="7.28515625" style="318" customWidth="1"/>
    <col min="15362" max="15362" width="9" style="318" customWidth="1"/>
    <col min="15363" max="15363" width="7.7109375" style="318" customWidth="1"/>
    <col min="15364" max="15364" width="13.140625" style="318" customWidth="1"/>
    <col min="15365" max="15365" width="14.140625" style="318" customWidth="1"/>
    <col min="15366" max="15366" width="14.42578125" style="318" customWidth="1"/>
    <col min="15367" max="15367" width="15.85546875" style="318" customWidth="1"/>
    <col min="15368" max="15368" width="14.5703125" style="318" customWidth="1"/>
    <col min="15369" max="15369" width="10.42578125" style="318" customWidth="1"/>
    <col min="15370" max="15370" width="14.5703125" style="318" customWidth="1"/>
    <col min="15371" max="15616" width="9.140625" style="318"/>
    <col min="15617" max="15617" width="7.28515625" style="318" customWidth="1"/>
    <col min="15618" max="15618" width="9" style="318" customWidth="1"/>
    <col min="15619" max="15619" width="7.7109375" style="318" customWidth="1"/>
    <col min="15620" max="15620" width="13.140625" style="318" customWidth="1"/>
    <col min="15621" max="15621" width="14.140625" style="318" customWidth="1"/>
    <col min="15622" max="15622" width="14.42578125" style="318" customWidth="1"/>
    <col min="15623" max="15623" width="15.85546875" style="318" customWidth="1"/>
    <col min="15624" max="15624" width="14.5703125" style="318" customWidth="1"/>
    <col min="15625" max="15625" width="10.42578125" style="318" customWidth="1"/>
    <col min="15626" max="15626" width="14.5703125" style="318" customWidth="1"/>
    <col min="15627" max="15872" width="9.140625" style="318"/>
    <col min="15873" max="15873" width="7.28515625" style="318" customWidth="1"/>
    <col min="15874" max="15874" width="9" style="318" customWidth="1"/>
    <col min="15875" max="15875" width="7.7109375" style="318" customWidth="1"/>
    <col min="15876" max="15876" width="13.140625" style="318" customWidth="1"/>
    <col min="15877" max="15877" width="14.140625" style="318" customWidth="1"/>
    <col min="15878" max="15878" width="14.42578125" style="318" customWidth="1"/>
    <col min="15879" max="15879" width="15.85546875" style="318" customWidth="1"/>
    <col min="15880" max="15880" width="14.5703125" style="318" customWidth="1"/>
    <col min="15881" max="15881" width="10.42578125" style="318" customWidth="1"/>
    <col min="15882" max="15882" width="14.5703125" style="318" customWidth="1"/>
    <col min="15883" max="16128" width="9.140625" style="318"/>
    <col min="16129" max="16129" width="7.28515625" style="318" customWidth="1"/>
    <col min="16130" max="16130" width="9" style="318" customWidth="1"/>
    <col min="16131" max="16131" width="7.7109375" style="318" customWidth="1"/>
    <col min="16132" max="16132" width="13.140625" style="318" customWidth="1"/>
    <col min="16133" max="16133" width="14.140625" style="318" customWidth="1"/>
    <col min="16134" max="16134" width="14.42578125" style="318" customWidth="1"/>
    <col min="16135" max="16135" width="15.85546875" style="318" customWidth="1"/>
    <col min="16136" max="16136" width="14.5703125" style="318" customWidth="1"/>
    <col min="16137" max="16137" width="10.42578125" style="318" customWidth="1"/>
    <col min="16138" max="16138" width="14.5703125" style="318" customWidth="1"/>
    <col min="16139" max="16384" width="9.140625" style="318"/>
  </cols>
  <sheetData>
    <row r="1" spans="1:79" ht="21" customHeight="1">
      <c r="F1" s="224" t="s">
        <v>268</v>
      </c>
    </row>
    <row r="2" spans="1:79" ht="15.75">
      <c r="A2" s="320"/>
      <c r="B2" s="320"/>
      <c r="C2" s="320"/>
      <c r="D2" s="321" t="s">
        <v>1</v>
      </c>
      <c r="E2" s="320"/>
      <c r="F2" s="5" t="s">
        <v>256</v>
      </c>
      <c r="I2" s="320"/>
      <c r="J2" s="320"/>
    </row>
    <row r="3" spans="1:79" ht="15.75">
      <c r="A3" s="320"/>
      <c r="B3" s="320"/>
      <c r="C3" s="320"/>
      <c r="D3" s="320"/>
      <c r="F3" s="5" t="s">
        <v>2</v>
      </c>
      <c r="I3" s="320"/>
      <c r="J3" s="320"/>
    </row>
    <row r="4" spans="1:79" ht="15.75">
      <c r="A4" s="320"/>
      <c r="B4" s="320"/>
      <c r="C4" s="320"/>
      <c r="D4" s="320"/>
      <c r="E4" s="320"/>
      <c r="F4" s="5" t="s">
        <v>142</v>
      </c>
      <c r="I4" s="320"/>
      <c r="J4" s="320"/>
    </row>
    <row r="5" spans="1:79" ht="15.75">
      <c r="A5" s="320"/>
      <c r="B5" s="320"/>
      <c r="C5" s="320"/>
      <c r="D5" s="320"/>
      <c r="E5" s="320"/>
      <c r="F5" s="5" t="s">
        <v>257</v>
      </c>
      <c r="I5" s="320"/>
      <c r="J5" s="320"/>
    </row>
    <row r="6" spans="1:79" ht="15.75">
      <c r="A6" s="320"/>
      <c r="B6" s="320"/>
      <c r="C6" s="320"/>
      <c r="D6" s="320"/>
      <c r="E6" s="320"/>
      <c r="F6" s="320"/>
      <c r="G6" s="320"/>
      <c r="H6" s="200" t="s">
        <v>1</v>
      </c>
      <c r="I6" s="320"/>
      <c r="J6" s="320"/>
    </row>
    <row r="7" spans="1:79" ht="15.75">
      <c r="A7" s="320"/>
      <c r="B7" s="320"/>
      <c r="C7" s="320"/>
      <c r="D7" s="320"/>
      <c r="E7" s="320"/>
      <c r="F7" s="320"/>
      <c r="G7" s="320"/>
      <c r="H7" s="201" t="s">
        <v>1</v>
      </c>
      <c r="I7" s="320"/>
      <c r="J7" s="320"/>
    </row>
    <row r="8" spans="1:79" ht="30.75" customHeight="1">
      <c r="A8" s="322" t="s">
        <v>269</v>
      </c>
      <c r="B8" s="322"/>
      <c r="C8" s="322"/>
      <c r="D8" s="322"/>
      <c r="E8" s="322"/>
      <c r="F8" s="322"/>
      <c r="G8" s="322"/>
      <c r="H8" s="322"/>
      <c r="I8" s="322"/>
      <c r="J8" s="322"/>
    </row>
    <row r="9" spans="1:79">
      <c r="E9" s="323" t="s">
        <v>1</v>
      </c>
      <c r="H9" s="319" t="s">
        <v>5</v>
      </c>
      <c r="J9" s="324" t="s">
        <v>270</v>
      </c>
    </row>
    <row r="10" spans="1:79" ht="20.25" customHeight="1">
      <c r="A10" s="325" t="s">
        <v>9</v>
      </c>
      <c r="B10" s="326" t="s">
        <v>10</v>
      </c>
      <c r="C10" s="326" t="s">
        <v>271</v>
      </c>
      <c r="D10" s="327" t="s">
        <v>243</v>
      </c>
      <c r="E10" s="327" t="s">
        <v>272</v>
      </c>
      <c r="F10" s="327" t="s">
        <v>245</v>
      </c>
      <c r="G10" s="327"/>
      <c r="H10" s="327"/>
      <c r="I10" s="327"/>
      <c r="J10" s="327"/>
      <c r="BX10" s="318"/>
      <c r="BY10" s="318"/>
      <c r="BZ10" s="318"/>
      <c r="CA10" s="318"/>
    </row>
    <row r="11" spans="1:79" ht="18" customHeight="1">
      <c r="A11" s="325"/>
      <c r="B11" s="328"/>
      <c r="C11" s="328"/>
      <c r="D11" s="325"/>
      <c r="E11" s="327"/>
      <c r="F11" s="327" t="s">
        <v>246</v>
      </c>
      <c r="G11" s="327" t="s">
        <v>247</v>
      </c>
      <c r="H11" s="327"/>
      <c r="I11" s="327"/>
      <c r="J11" s="327" t="s">
        <v>248</v>
      </c>
      <c r="BX11" s="318"/>
      <c r="BY11" s="318"/>
      <c r="BZ11" s="318"/>
      <c r="CA11" s="318"/>
    </row>
    <row r="12" spans="1:79" ht="69" customHeight="1">
      <c r="A12" s="325"/>
      <c r="B12" s="329"/>
      <c r="C12" s="329"/>
      <c r="D12" s="325"/>
      <c r="E12" s="327"/>
      <c r="F12" s="327"/>
      <c r="G12" s="330" t="s">
        <v>249</v>
      </c>
      <c r="H12" s="330" t="s">
        <v>250</v>
      </c>
      <c r="I12" s="330" t="s">
        <v>273</v>
      </c>
      <c r="J12" s="327"/>
      <c r="BX12" s="318"/>
      <c r="BY12" s="318"/>
      <c r="BZ12" s="318"/>
      <c r="CA12" s="318"/>
    </row>
    <row r="13" spans="1:79" ht="19.5" customHeight="1">
      <c r="A13" s="331">
        <v>710</v>
      </c>
      <c r="B13" s="331">
        <v>71035</v>
      </c>
      <c r="C13" s="331"/>
      <c r="D13" s="332">
        <f>SUM(D14:D14)</f>
        <v>2000</v>
      </c>
      <c r="E13" s="332">
        <f>SUM(E15:E16)</f>
        <v>2000</v>
      </c>
      <c r="F13" s="332">
        <f>SUM(F15:F16)</f>
        <v>2000</v>
      </c>
      <c r="G13" s="332">
        <f>SUM(G16:G16)</f>
        <v>0</v>
      </c>
      <c r="H13" s="332">
        <f>SUM(H16:H16)</f>
        <v>0</v>
      </c>
      <c r="I13" s="332">
        <f>SUM(I16:I16)</f>
        <v>0</v>
      </c>
      <c r="J13" s="332">
        <f>SUM(J16:J16)</f>
        <v>0</v>
      </c>
      <c r="BX13" s="318"/>
      <c r="BY13" s="318"/>
      <c r="BZ13" s="318"/>
      <c r="CA13" s="318"/>
    </row>
    <row r="14" spans="1:79" ht="19.5" customHeight="1">
      <c r="A14" s="333"/>
      <c r="B14" s="333"/>
      <c r="C14" s="333">
        <v>2020</v>
      </c>
      <c r="D14" s="334">
        <v>2000</v>
      </c>
      <c r="E14" s="334"/>
      <c r="F14" s="334"/>
      <c r="G14" s="334"/>
      <c r="H14" s="334"/>
      <c r="I14" s="334"/>
      <c r="J14" s="334"/>
      <c r="BX14" s="318"/>
      <c r="BY14" s="318"/>
      <c r="BZ14" s="318"/>
      <c r="CA14" s="318"/>
    </row>
    <row r="15" spans="1:79" ht="19.5" customHeight="1">
      <c r="A15" s="335"/>
      <c r="B15" s="335"/>
      <c r="C15" s="335">
        <v>4210</v>
      </c>
      <c r="D15" s="336"/>
      <c r="E15" s="337">
        <f>+F15+J15</f>
        <v>1078.98</v>
      </c>
      <c r="F15" s="336">
        <v>1078.98</v>
      </c>
      <c r="G15" s="336"/>
      <c r="H15" s="336"/>
      <c r="I15" s="336"/>
      <c r="J15" s="336"/>
      <c r="BX15" s="318"/>
      <c r="BY15" s="318"/>
      <c r="BZ15" s="318"/>
      <c r="CA15" s="318"/>
    </row>
    <row r="16" spans="1:79" ht="19.5" customHeight="1" thickBot="1">
      <c r="A16" s="335"/>
      <c r="B16" s="335"/>
      <c r="C16" s="335">
        <v>4300</v>
      </c>
      <c r="D16" s="336"/>
      <c r="E16" s="337">
        <f>+F16+J16</f>
        <v>921.02</v>
      </c>
      <c r="F16" s="336">
        <v>921.02</v>
      </c>
      <c r="G16" s="336"/>
      <c r="H16" s="336"/>
      <c r="I16" s="336"/>
      <c r="J16" s="336"/>
      <c r="BX16" s="318"/>
      <c r="BY16" s="318"/>
      <c r="BZ16" s="318"/>
      <c r="CA16" s="318"/>
    </row>
    <row r="17" spans="1:79" ht="19.5" customHeight="1" thickBot="1">
      <c r="A17" s="338"/>
      <c r="B17" s="339" t="s">
        <v>233</v>
      </c>
      <c r="C17" s="340"/>
      <c r="D17" s="341">
        <f t="shared" ref="D17:J17" si="0">+D13</f>
        <v>2000</v>
      </c>
      <c r="E17" s="342">
        <f t="shared" si="0"/>
        <v>2000</v>
      </c>
      <c r="F17" s="343">
        <f t="shared" si="0"/>
        <v>2000</v>
      </c>
      <c r="G17" s="342">
        <f t="shared" si="0"/>
        <v>0</v>
      </c>
      <c r="H17" s="343">
        <f t="shared" si="0"/>
        <v>0</v>
      </c>
      <c r="I17" s="342">
        <f t="shared" si="0"/>
        <v>0</v>
      </c>
      <c r="J17" s="342">
        <f t="shared" si="0"/>
        <v>0</v>
      </c>
      <c r="BX17" s="318"/>
      <c r="BY17" s="318"/>
      <c r="BZ17" s="318"/>
      <c r="CA17" s="318"/>
    </row>
    <row r="19" spans="1:79" s="319" customFormat="1">
      <c r="A19" s="344" t="s">
        <v>1</v>
      </c>
      <c r="B19" s="318"/>
      <c r="C19" s="318"/>
      <c r="D19" s="318"/>
      <c r="E19" s="318"/>
      <c r="F19" s="318"/>
    </row>
  </sheetData>
  <mergeCells count="10">
    <mergeCell ref="A8:J8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9055118110236227" right="0.59055118110236227" top="1.1000000000000001" bottom="0.39370078740157483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E12" sqref="E12:F12"/>
    </sheetView>
  </sheetViews>
  <sheetFormatPr defaultRowHeight="12.75"/>
  <cols>
    <col min="1" max="1" width="30.7109375" style="198" customWidth="1"/>
    <col min="2" max="3" width="9.140625" style="198"/>
    <col min="4" max="4" width="13.140625" style="198" customWidth="1"/>
    <col min="5" max="5" width="9.140625" style="198"/>
    <col min="6" max="6" width="16.140625" style="198" customWidth="1"/>
    <col min="7" max="8" width="9.140625" style="198"/>
    <col min="9" max="9" width="15.85546875" style="198" customWidth="1"/>
    <col min="10" max="256" width="9.140625" style="198"/>
    <col min="257" max="257" width="30.7109375" style="198" customWidth="1"/>
    <col min="258" max="259" width="9.140625" style="198"/>
    <col min="260" max="260" width="13.140625" style="198" customWidth="1"/>
    <col min="261" max="261" width="9.140625" style="198"/>
    <col min="262" max="262" width="16.140625" style="198" customWidth="1"/>
    <col min="263" max="264" width="9.140625" style="198"/>
    <col min="265" max="265" width="15.85546875" style="198" customWidth="1"/>
    <col min="266" max="512" width="9.140625" style="198"/>
    <col min="513" max="513" width="30.7109375" style="198" customWidth="1"/>
    <col min="514" max="515" width="9.140625" style="198"/>
    <col min="516" max="516" width="13.140625" style="198" customWidth="1"/>
    <col min="517" max="517" width="9.140625" style="198"/>
    <col min="518" max="518" width="16.140625" style="198" customWidth="1"/>
    <col min="519" max="520" width="9.140625" style="198"/>
    <col min="521" max="521" width="15.85546875" style="198" customWidth="1"/>
    <col min="522" max="768" width="9.140625" style="198"/>
    <col min="769" max="769" width="30.7109375" style="198" customWidth="1"/>
    <col min="770" max="771" width="9.140625" style="198"/>
    <col min="772" max="772" width="13.140625" style="198" customWidth="1"/>
    <col min="773" max="773" width="9.140625" style="198"/>
    <col min="774" max="774" width="16.140625" style="198" customWidth="1"/>
    <col min="775" max="776" width="9.140625" style="198"/>
    <col min="777" max="777" width="15.85546875" style="198" customWidth="1"/>
    <col min="778" max="1024" width="9.140625" style="198"/>
    <col min="1025" max="1025" width="30.7109375" style="198" customWidth="1"/>
    <col min="1026" max="1027" width="9.140625" style="198"/>
    <col min="1028" max="1028" width="13.140625" style="198" customWidth="1"/>
    <col min="1029" max="1029" width="9.140625" style="198"/>
    <col min="1030" max="1030" width="16.140625" style="198" customWidth="1"/>
    <col min="1031" max="1032" width="9.140625" style="198"/>
    <col min="1033" max="1033" width="15.85546875" style="198" customWidth="1"/>
    <col min="1034" max="1280" width="9.140625" style="198"/>
    <col min="1281" max="1281" width="30.7109375" style="198" customWidth="1"/>
    <col min="1282" max="1283" width="9.140625" style="198"/>
    <col min="1284" max="1284" width="13.140625" style="198" customWidth="1"/>
    <col min="1285" max="1285" width="9.140625" style="198"/>
    <col min="1286" max="1286" width="16.140625" style="198" customWidth="1"/>
    <col min="1287" max="1288" width="9.140625" style="198"/>
    <col min="1289" max="1289" width="15.85546875" style="198" customWidth="1"/>
    <col min="1290" max="1536" width="9.140625" style="198"/>
    <col min="1537" max="1537" width="30.7109375" style="198" customWidth="1"/>
    <col min="1538" max="1539" width="9.140625" style="198"/>
    <col min="1540" max="1540" width="13.140625" style="198" customWidth="1"/>
    <col min="1541" max="1541" width="9.140625" style="198"/>
    <col min="1542" max="1542" width="16.140625" style="198" customWidth="1"/>
    <col min="1543" max="1544" width="9.140625" style="198"/>
    <col min="1545" max="1545" width="15.85546875" style="198" customWidth="1"/>
    <col min="1546" max="1792" width="9.140625" style="198"/>
    <col min="1793" max="1793" width="30.7109375" style="198" customWidth="1"/>
    <col min="1794" max="1795" width="9.140625" style="198"/>
    <col min="1796" max="1796" width="13.140625" style="198" customWidth="1"/>
    <col min="1797" max="1797" width="9.140625" style="198"/>
    <col min="1798" max="1798" width="16.140625" style="198" customWidth="1"/>
    <col min="1799" max="1800" width="9.140625" style="198"/>
    <col min="1801" max="1801" width="15.85546875" style="198" customWidth="1"/>
    <col min="1802" max="2048" width="9.140625" style="198"/>
    <col min="2049" max="2049" width="30.7109375" style="198" customWidth="1"/>
    <col min="2050" max="2051" width="9.140625" style="198"/>
    <col min="2052" max="2052" width="13.140625" style="198" customWidth="1"/>
    <col min="2053" max="2053" width="9.140625" style="198"/>
    <col min="2054" max="2054" width="16.140625" style="198" customWidth="1"/>
    <col min="2055" max="2056" width="9.140625" style="198"/>
    <col min="2057" max="2057" width="15.85546875" style="198" customWidth="1"/>
    <col min="2058" max="2304" width="9.140625" style="198"/>
    <col min="2305" max="2305" width="30.7109375" style="198" customWidth="1"/>
    <col min="2306" max="2307" width="9.140625" style="198"/>
    <col min="2308" max="2308" width="13.140625" style="198" customWidth="1"/>
    <col min="2309" max="2309" width="9.140625" style="198"/>
    <col min="2310" max="2310" width="16.140625" style="198" customWidth="1"/>
    <col min="2311" max="2312" width="9.140625" style="198"/>
    <col min="2313" max="2313" width="15.85546875" style="198" customWidth="1"/>
    <col min="2314" max="2560" width="9.140625" style="198"/>
    <col min="2561" max="2561" width="30.7109375" style="198" customWidth="1"/>
    <col min="2562" max="2563" width="9.140625" style="198"/>
    <col min="2564" max="2564" width="13.140625" style="198" customWidth="1"/>
    <col min="2565" max="2565" width="9.140625" style="198"/>
    <col min="2566" max="2566" width="16.140625" style="198" customWidth="1"/>
    <col min="2567" max="2568" width="9.140625" style="198"/>
    <col min="2569" max="2569" width="15.85546875" style="198" customWidth="1"/>
    <col min="2570" max="2816" width="9.140625" style="198"/>
    <col min="2817" max="2817" width="30.7109375" style="198" customWidth="1"/>
    <col min="2818" max="2819" width="9.140625" style="198"/>
    <col min="2820" max="2820" width="13.140625" style="198" customWidth="1"/>
    <col min="2821" max="2821" width="9.140625" style="198"/>
    <col min="2822" max="2822" width="16.140625" style="198" customWidth="1"/>
    <col min="2823" max="2824" width="9.140625" style="198"/>
    <col min="2825" max="2825" width="15.85546875" style="198" customWidth="1"/>
    <col min="2826" max="3072" width="9.140625" style="198"/>
    <col min="3073" max="3073" width="30.7109375" style="198" customWidth="1"/>
    <col min="3074" max="3075" width="9.140625" style="198"/>
    <col min="3076" max="3076" width="13.140625" style="198" customWidth="1"/>
    <col min="3077" max="3077" width="9.140625" style="198"/>
    <col min="3078" max="3078" width="16.140625" style="198" customWidth="1"/>
    <col min="3079" max="3080" width="9.140625" style="198"/>
    <col min="3081" max="3081" width="15.85546875" style="198" customWidth="1"/>
    <col min="3082" max="3328" width="9.140625" style="198"/>
    <col min="3329" max="3329" width="30.7109375" style="198" customWidth="1"/>
    <col min="3330" max="3331" width="9.140625" style="198"/>
    <col min="3332" max="3332" width="13.140625" style="198" customWidth="1"/>
    <col min="3333" max="3333" width="9.140625" style="198"/>
    <col min="3334" max="3334" width="16.140625" style="198" customWidth="1"/>
    <col min="3335" max="3336" width="9.140625" style="198"/>
    <col min="3337" max="3337" width="15.85546875" style="198" customWidth="1"/>
    <col min="3338" max="3584" width="9.140625" style="198"/>
    <col min="3585" max="3585" width="30.7109375" style="198" customWidth="1"/>
    <col min="3586" max="3587" width="9.140625" style="198"/>
    <col min="3588" max="3588" width="13.140625" style="198" customWidth="1"/>
    <col min="3589" max="3589" width="9.140625" style="198"/>
    <col min="3590" max="3590" width="16.140625" style="198" customWidth="1"/>
    <col min="3591" max="3592" width="9.140625" style="198"/>
    <col min="3593" max="3593" width="15.85546875" style="198" customWidth="1"/>
    <col min="3594" max="3840" width="9.140625" style="198"/>
    <col min="3841" max="3841" width="30.7109375" style="198" customWidth="1"/>
    <col min="3842" max="3843" width="9.140625" style="198"/>
    <col min="3844" max="3844" width="13.140625" style="198" customWidth="1"/>
    <col min="3845" max="3845" width="9.140625" style="198"/>
    <col min="3846" max="3846" width="16.140625" style="198" customWidth="1"/>
    <col min="3847" max="3848" width="9.140625" style="198"/>
    <col min="3849" max="3849" width="15.85546875" style="198" customWidth="1"/>
    <col min="3850" max="4096" width="9.140625" style="198"/>
    <col min="4097" max="4097" width="30.7109375" style="198" customWidth="1"/>
    <col min="4098" max="4099" width="9.140625" style="198"/>
    <col min="4100" max="4100" width="13.140625" style="198" customWidth="1"/>
    <col min="4101" max="4101" width="9.140625" style="198"/>
    <col min="4102" max="4102" width="16.140625" style="198" customWidth="1"/>
    <col min="4103" max="4104" width="9.140625" style="198"/>
    <col min="4105" max="4105" width="15.85546875" style="198" customWidth="1"/>
    <col min="4106" max="4352" width="9.140625" style="198"/>
    <col min="4353" max="4353" width="30.7109375" style="198" customWidth="1"/>
    <col min="4354" max="4355" width="9.140625" style="198"/>
    <col min="4356" max="4356" width="13.140625" style="198" customWidth="1"/>
    <col min="4357" max="4357" width="9.140625" style="198"/>
    <col min="4358" max="4358" width="16.140625" style="198" customWidth="1"/>
    <col min="4359" max="4360" width="9.140625" style="198"/>
    <col min="4361" max="4361" width="15.85546875" style="198" customWidth="1"/>
    <col min="4362" max="4608" width="9.140625" style="198"/>
    <col min="4609" max="4609" width="30.7109375" style="198" customWidth="1"/>
    <col min="4610" max="4611" width="9.140625" style="198"/>
    <col min="4612" max="4612" width="13.140625" style="198" customWidth="1"/>
    <col min="4613" max="4613" width="9.140625" style="198"/>
    <col min="4614" max="4614" width="16.140625" style="198" customWidth="1"/>
    <col min="4615" max="4616" width="9.140625" style="198"/>
    <col min="4617" max="4617" width="15.85546875" style="198" customWidth="1"/>
    <col min="4618" max="4864" width="9.140625" style="198"/>
    <col min="4865" max="4865" width="30.7109375" style="198" customWidth="1"/>
    <col min="4866" max="4867" width="9.140625" style="198"/>
    <col min="4868" max="4868" width="13.140625" style="198" customWidth="1"/>
    <col min="4869" max="4869" width="9.140625" style="198"/>
    <col min="4870" max="4870" width="16.140625" style="198" customWidth="1"/>
    <col min="4871" max="4872" width="9.140625" style="198"/>
    <col min="4873" max="4873" width="15.85546875" style="198" customWidth="1"/>
    <col min="4874" max="5120" width="9.140625" style="198"/>
    <col min="5121" max="5121" width="30.7109375" style="198" customWidth="1"/>
    <col min="5122" max="5123" width="9.140625" style="198"/>
    <col min="5124" max="5124" width="13.140625" style="198" customWidth="1"/>
    <col min="5125" max="5125" width="9.140625" style="198"/>
    <col min="5126" max="5126" width="16.140625" style="198" customWidth="1"/>
    <col min="5127" max="5128" width="9.140625" style="198"/>
    <col min="5129" max="5129" width="15.85546875" style="198" customWidth="1"/>
    <col min="5130" max="5376" width="9.140625" style="198"/>
    <col min="5377" max="5377" width="30.7109375" style="198" customWidth="1"/>
    <col min="5378" max="5379" width="9.140625" style="198"/>
    <col min="5380" max="5380" width="13.140625" style="198" customWidth="1"/>
    <col min="5381" max="5381" width="9.140625" style="198"/>
    <col min="5382" max="5382" width="16.140625" style="198" customWidth="1"/>
    <col min="5383" max="5384" width="9.140625" style="198"/>
    <col min="5385" max="5385" width="15.85546875" style="198" customWidth="1"/>
    <col min="5386" max="5632" width="9.140625" style="198"/>
    <col min="5633" max="5633" width="30.7109375" style="198" customWidth="1"/>
    <col min="5634" max="5635" width="9.140625" style="198"/>
    <col min="5636" max="5636" width="13.140625" style="198" customWidth="1"/>
    <col min="5637" max="5637" width="9.140625" style="198"/>
    <col min="5638" max="5638" width="16.140625" style="198" customWidth="1"/>
    <col min="5639" max="5640" width="9.140625" style="198"/>
    <col min="5641" max="5641" width="15.85546875" style="198" customWidth="1"/>
    <col min="5642" max="5888" width="9.140625" style="198"/>
    <col min="5889" max="5889" width="30.7109375" style="198" customWidth="1"/>
    <col min="5890" max="5891" width="9.140625" style="198"/>
    <col min="5892" max="5892" width="13.140625" style="198" customWidth="1"/>
    <col min="5893" max="5893" width="9.140625" style="198"/>
    <col min="5894" max="5894" width="16.140625" style="198" customWidth="1"/>
    <col min="5895" max="5896" width="9.140625" style="198"/>
    <col min="5897" max="5897" width="15.85546875" style="198" customWidth="1"/>
    <col min="5898" max="6144" width="9.140625" style="198"/>
    <col min="6145" max="6145" width="30.7109375" style="198" customWidth="1"/>
    <col min="6146" max="6147" width="9.140625" style="198"/>
    <col min="6148" max="6148" width="13.140625" style="198" customWidth="1"/>
    <col min="6149" max="6149" width="9.140625" style="198"/>
    <col min="6150" max="6150" width="16.140625" style="198" customWidth="1"/>
    <col min="6151" max="6152" width="9.140625" style="198"/>
    <col min="6153" max="6153" width="15.85546875" style="198" customWidth="1"/>
    <col min="6154" max="6400" width="9.140625" style="198"/>
    <col min="6401" max="6401" width="30.7109375" style="198" customWidth="1"/>
    <col min="6402" max="6403" width="9.140625" style="198"/>
    <col min="6404" max="6404" width="13.140625" style="198" customWidth="1"/>
    <col min="6405" max="6405" width="9.140625" style="198"/>
    <col min="6406" max="6406" width="16.140625" style="198" customWidth="1"/>
    <col min="6407" max="6408" width="9.140625" style="198"/>
    <col min="6409" max="6409" width="15.85546875" style="198" customWidth="1"/>
    <col min="6410" max="6656" width="9.140625" style="198"/>
    <col min="6657" max="6657" width="30.7109375" style="198" customWidth="1"/>
    <col min="6658" max="6659" width="9.140625" style="198"/>
    <col min="6660" max="6660" width="13.140625" style="198" customWidth="1"/>
    <col min="6661" max="6661" width="9.140625" style="198"/>
    <col min="6662" max="6662" width="16.140625" style="198" customWidth="1"/>
    <col min="6663" max="6664" width="9.140625" style="198"/>
    <col min="6665" max="6665" width="15.85546875" style="198" customWidth="1"/>
    <col min="6666" max="6912" width="9.140625" style="198"/>
    <col min="6913" max="6913" width="30.7109375" style="198" customWidth="1"/>
    <col min="6914" max="6915" width="9.140625" style="198"/>
    <col min="6916" max="6916" width="13.140625" style="198" customWidth="1"/>
    <col min="6917" max="6917" width="9.140625" style="198"/>
    <col min="6918" max="6918" width="16.140625" style="198" customWidth="1"/>
    <col min="6919" max="6920" width="9.140625" style="198"/>
    <col min="6921" max="6921" width="15.85546875" style="198" customWidth="1"/>
    <col min="6922" max="7168" width="9.140625" style="198"/>
    <col min="7169" max="7169" width="30.7109375" style="198" customWidth="1"/>
    <col min="7170" max="7171" width="9.140625" style="198"/>
    <col min="7172" max="7172" width="13.140625" style="198" customWidth="1"/>
    <col min="7173" max="7173" width="9.140625" style="198"/>
    <col min="7174" max="7174" width="16.140625" style="198" customWidth="1"/>
    <col min="7175" max="7176" width="9.140625" style="198"/>
    <col min="7177" max="7177" width="15.85546875" style="198" customWidth="1"/>
    <col min="7178" max="7424" width="9.140625" style="198"/>
    <col min="7425" max="7425" width="30.7109375" style="198" customWidth="1"/>
    <col min="7426" max="7427" width="9.140625" style="198"/>
    <col min="7428" max="7428" width="13.140625" style="198" customWidth="1"/>
    <col min="7429" max="7429" width="9.140625" style="198"/>
    <col min="7430" max="7430" width="16.140625" style="198" customWidth="1"/>
    <col min="7431" max="7432" width="9.140625" style="198"/>
    <col min="7433" max="7433" width="15.85546875" style="198" customWidth="1"/>
    <col min="7434" max="7680" width="9.140625" style="198"/>
    <col min="7681" max="7681" width="30.7109375" style="198" customWidth="1"/>
    <col min="7682" max="7683" width="9.140625" style="198"/>
    <col min="7684" max="7684" width="13.140625" style="198" customWidth="1"/>
    <col min="7685" max="7685" width="9.140625" style="198"/>
    <col min="7686" max="7686" width="16.140625" style="198" customWidth="1"/>
    <col min="7687" max="7688" width="9.140625" style="198"/>
    <col min="7689" max="7689" width="15.85546875" style="198" customWidth="1"/>
    <col min="7690" max="7936" width="9.140625" style="198"/>
    <col min="7937" max="7937" width="30.7109375" style="198" customWidth="1"/>
    <col min="7938" max="7939" width="9.140625" style="198"/>
    <col min="7940" max="7940" width="13.140625" style="198" customWidth="1"/>
    <col min="7941" max="7941" width="9.140625" style="198"/>
    <col min="7942" max="7942" width="16.140625" style="198" customWidth="1"/>
    <col min="7943" max="7944" width="9.140625" style="198"/>
    <col min="7945" max="7945" width="15.85546875" style="198" customWidth="1"/>
    <col min="7946" max="8192" width="9.140625" style="198"/>
    <col min="8193" max="8193" width="30.7109375" style="198" customWidth="1"/>
    <col min="8194" max="8195" width="9.140625" style="198"/>
    <col min="8196" max="8196" width="13.140625" style="198" customWidth="1"/>
    <col min="8197" max="8197" width="9.140625" style="198"/>
    <col min="8198" max="8198" width="16.140625" style="198" customWidth="1"/>
    <col min="8199" max="8200" width="9.140625" style="198"/>
    <col min="8201" max="8201" width="15.85546875" style="198" customWidth="1"/>
    <col min="8202" max="8448" width="9.140625" style="198"/>
    <col min="8449" max="8449" width="30.7109375" style="198" customWidth="1"/>
    <col min="8450" max="8451" width="9.140625" style="198"/>
    <col min="8452" max="8452" width="13.140625" style="198" customWidth="1"/>
    <col min="8453" max="8453" width="9.140625" style="198"/>
    <col min="8454" max="8454" width="16.140625" style="198" customWidth="1"/>
    <col min="8455" max="8456" width="9.140625" style="198"/>
    <col min="8457" max="8457" width="15.85546875" style="198" customWidth="1"/>
    <col min="8458" max="8704" width="9.140625" style="198"/>
    <col min="8705" max="8705" width="30.7109375" style="198" customWidth="1"/>
    <col min="8706" max="8707" width="9.140625" style="198"/>
    <col min="8708" max="8708" width="13.140625" style="198" customWidth="1"/>
    <col min="8709" max="8709" width="9.140625" style="198"/>
    <col min="8710" max="8710" width="16.140625" style="198" customWidth="1"/>
    <col min="8711" max="8712" width="9.140625" style="198"/>
    <col min="8713" max="8713" width="15.85546875" style="198" customWidth="1"/>
    <col min="8714" max="8960" width="9.140625" style="198"/>
    <col min="8961" max="8961" width="30.7109375" style="198" customWidth="1"/>
    <col min="8962" max="8963" width="9.140625" style="198"/>
    <col min="8964" max="8964" width="13.140625" style="198" customWidth="1"/>
    <col min="8965" max="8965" width="9.140625" style="198"/>
    <col min="8966" max="8966" width="16.140625" style="198" customWidth="1"/>
    <col min="8967" max="8968" width="9.140625" style="198"/>
    <col min="8969" max="8969" width="15.85546875" style="198" customWidth="1"/>
    <col min="8970" max="9216" width="9.140625" style="198"/>
    <col min="9217" max="9217" width="30.7109375" style="198" customWidth="1"/>
    <col min="9218" max="9219" width="9.140625" style="198"/>
    <col min="9220" max="9220" width="13.140625" style="198" customWidth="1"/>
    <col min="9221" max="9221" width="9.140625" style="198"/>
    <col min="9222" max="9222" width="16.140625" style="198" customWidth="1"/>
    <col min="9223" max="9224" width="9.140625" style="198"/>
    <col min="9225" max="9225" width="15.85546875" style="198" customWidth="1"/>
    <col min="9226" max="9472" width="9.140625" style="198"/>
    <col min="9473" max="9473" width="30.7109375" style="198" customWidth="1"/>
    <col min="9474" max="9475" width="9.140625" style="198"/>
    <col min="9476" max="9476" width="13.140625" style="198" customWidth="1"/>
    <col min="9477" max="9477" width="9.140625" style="198"/>
    <col min="9478" max="9478" width="16.140625" style="198" customWidth="1"/>
    <col min="9479" max="9480" width="9.140625" style="198"/>
    <col min="9481" max="9481" width="15.85546875" style="198" customWidth="1"/>
    <col min="9482" max="9728" width="9.140625" style="198"/>
    <col min="9729" max="9729" width="30.7109375" style="198" customWidth="1"/>
    <col min="9730" max="9731" width="9.140625" style="198"/>
    <col min="9732" max="9732" width="13.140625" style="198" customWidth="1"/>
    <col min="9733" max="9733" width="9.140625" style="198"/>
    <col min="9734" max="9734" width="16.140625" style="198" customWidth="1"/>
    <col min="9735" max="9736" width="9.140625" style="198"/>
    <col min="9737" max="9737" width="15.85546875" style="198" customWidth="1"/>
    <col min="9738" max="9984" width="9.140625" style="198"/>
    <col min="9985" max="9985" width="30.7109375" style="198" customWidth="1"/>
    <col min="9986" max="9987" width="9.140625" style="198"/>
    <col min="9988" max="9988" width="13.140625" style="198" customWidth="1"/>
    <col min="9989" max="9989" width="9.140625" style="198"/>
    <col min="9990" max="9990" width="16.140625" style="198" customWidth="1"/>
    <col min="9991" max="9992" width="9.140625" style="198"/>
    <col min="9993" max="9993" width="15.85546875" style="198" customWidth="1"/>
    <col min="9994" max="10240" width="9.140625" style="198"/>
    <col min="10241" max="10241" width="30.7109375" style="198" customWidth="1"/>
    <col min="10242" max="10243" width="9.140625" style="198"/>
    <col min="10244" max="10244" width="13.140625" style="198" customWidth="1"/>
    <col min="10245" max="10245" width="9.140625" style="198"/>
    <col min="10246" max="10246" width="16.140625" style="198" customWidth="1"/>
    <col min="10247" max="10248" width="9.140625" style="198"/>
    <col min="10249" max="10249" width="15.85546875" style="198" customWidth="1"/>
    <col min="10250" max="10496" width="9.140625" style="198"/>
    <col min="10497" max="10497" width="30.7109375" style="198" customWidth="1"/>
    <col min="10498" max="10499" width="9.140625" style="198"/>
    <col min="10500" max="10500" width="13.140625" style="198" customWidth="1"/>
    <col min="10501" max="10501" width="9.140625" style="198"/>
    <col min="10502" max="10502" width="16.140625" style="198" customWidth="1"/>
    <col min="10503" max="10504" width="9.140625" style="198"/>
    <col min="10505" max="10505" width="15.85546875" style="198" customWidth="1"/>
    <col min="10506" max="10752" width="9.140625" style="198"/>
    <col min="10753" max="10753" width="30.7109375" style="198" customWidth="1"/>
    <col min="10754" max="10755" width="9.140625" style="198"/>
    <col min="10756" max="10756" width="13.140625" style="198" customWidth="1"/>
    <col min="10757" max="10757" width="9.140625" style="198"/>
    <col min="10758" max="10758" width="16.140625" style="198" customWidth="1"/>
    <col min="10759" max="10760" width="9.140625" style="198"/>
    <col min="10761" max="10761" width="15.85546875" style="198" customWidth="1"/>
    <col min="10762" max="11008" width="9.140625" style="198"/>
    <col min="11009" max="11009" width="30.7109375" style="198" customWidth="1"/>
    <col min="11010" max="11011" width="9.140625" style="198"/>
    <col min="11012" max="11012" width="13.140625" style="198" customWidth="1"/>
    <col min="11013" max="11013" width="9.140625" style="198"/>
    <col min="11014" max="11014" width="16.140625" style="198" customWidth="1"/>
    <col min="11015" max="11016" width="9.140625" style="198"/>
    <col min="11017" max="11017" width="15.85546875" style="198" customWidth="1"/>
    <col min="11018" max="11264" width="9.140625" style="198"/>
    <col min="11265" max="11265" width="30.7109375" style="198" customWidth="1"/>
    <col min="11266" max="11267" width="9.140625" style="198"/>
    <col min="11268" max="11268" width="13.140625" style="198" customWidth="1"/>
    <col min="11269" max="11269" width="9.140625" style="198"/>
    <col min="11270" max="11270" width="16.140625" style="198" customWidth="1"/>
    <col min="11271" max="11272" width="9.140625" style="198"/>
    <col min="11273" max="11273" width="15.85546875" style="198" customWidth="1"/>
    <col min="11274" max="11520" width="9.140625" style="198"/>
    <col min="11521" max="11521" width="30.7109375" style="198" customWidth="1"/>
    <col min="11522" max="11523" width="9.140625" style="198"/>
    <col min="11524" max="11524" width="13.140625" style="198" customWidth="1"/>
    <col min="11525" max="11525" width="9.140625" style="198"/>
    <col min="11526" max="11526" width="16.140625" style="198" customWidth="1"/>
    <col min="11527" max="11528" width="9.140625" style="198"/>
    <col min="11529" max="11529" width="15.85546875" style="198" customWidth="1"/>
    <col min="11530" max="11776" width="9.140625" style="198"/>
    <col min="11777" max="11777" width="30.7109375" style="198" customWidth="1"/>
    <col min="11778" max="11779" width="9.140625" style="198"/>
    <col min="11780" max="11780" width="13.140625" style="198" customWidth="1"/>
    <col min="11781" max="11781" width="9.140625" style="198"/>
    <col min="11782" max="11782" width="16.140625" style="198" customWidth="1"/>
    <col min="11783" max="11784" width="9.140625" style="198"/>
    <col min="11785" max="11785" width="15.85546875" style="198" customWidth="1"/>
    <col min="11786" max="12032" width="9.140625" style="198"/>
    <col min="12033" max="12033" width="30.7109375" style="198" customWidth="1"/>
    <col min="12034" max="12035" width="9.140625" style="198"/>
    <col min="12036" max="12036" width="13.140625" style="198" customWidth="1"/>
    <col min="12037" max="12037" width="9.140625" style="198"/>
    <col min="12038" max="12038" width="16.140625" style="198" customWidth="1"/>
    <col min="12039" max="12040" width="9.140625" style="198"/>
    <col min="12041" max="12041" width="15.85546875" style="198" customWidth="1"/>
    <col min="12042" max="12288" width="9.140625" style="198"/>
    <col min="12289" max="12289" width="30.7109375" style="198" customWidth="1"/>
    <col min="12290" max="12291" width="9.140625" style="198"/>
    <col min="12292" max="12292" width="13.140625" style="198" customWidth="1"/>
    <col min="12293" max="12293" width="9.140625" style="198"/>
    <col min="12294" max="12294" width="16.140625" style="198" customWidth="1"/>
    <col min="12295" max="12296" width="9.140625" style="198"/>
    <col min="12297" max="12297" width="15.85546875" style="198" customWidth="1"/>
    <col min="12298" max="12544" width="9.140625" style="198"/>
    <col min="12545" max="12545" width="30.7109375" style="198" customWidth="1"/>
    <col min="12546" max="12547" width="9.140625" style="198"/>
    <col min="12548" max="12548" width="13.140625" style="198" customWidth="1"/>
    <col min="12549" max="12549" width="9.140625" style="198"/>
    <col min="12550" max="12550" width="16.140625" style="198" customWidth="1"/>
    <col min="12551" max="12552" width="9.140625" style="198"/>
    <col min="12553" max="12553" width="15.85546875" style="198" customWidth="1"/>
    <col min="12554" max="12800" width="9.140625" style="198"/>
    <col min="12801" max="12801" width="30.7109375" style="198" customWidth="1"/>
    <col min="12802" max="12803" width="9.140625" style="198"/>
    <col min="12804" max="12804" width="13.140625" style="198" customWidth="1"/>
    <col min="12805" max="12805" width="9.140625" style="198"/>
    <col min="12806" max="12806" width="16.140625" style="198" customWidth="1"/>
    <col min="12807" max="12808" width="9.140625" style="198"/>
    <col min="12809" max="12809" width="15.85546875" style="198" customWidth="1"/>
    <col min="12810" max="13056" width="9.140625" style="198"/>
    <col min="13057" max="13057" width="30.7109375" style="198" customWidth="1"/>
    <col min="13058" max="13059" width="9.140625" style="198"/>
    <col min="13060" max="13060" width="13.140625" style="198" customWidth="1"/>
    <col min="13061" max="13061" width="9.140625" style="198"/>
    <col min="13062" max="13062" width="16.140625" style="198" customWidth="1"/>
    <col min="13063" max="13064" width="9.140625" style="198"/>
    <col min="13065" max="13065" width="15.85546875" style="198" customWidth="1"/>
    <col min="13066" max="13312" width="9.140625" style="198"/>
    <col min="13313" max="13313" width="30.7109375" style="198" customWidth="1"/>
    <col min="13314" max="13315" width="9.140625" style="198"/>
    <col min="13316" max="13316" width="13.140625" style="198" customWidth="1"/>
    <col min="13317" max="13317" width="9.140625" style="198"/>
    <col min="13318" max="13318" width="16.140625" style="198" customWidth="1"/>
    <col min="13319" max="13320" width="9.140625" style="198"/>
    <col min="13321" max="13321" width="15.85546875" style="198" customWidth="1"/>
    <col min="13322" max="13568" width="9.140625" style="198"/>
    <col min="13569" max="13569" width="30.7109375" style="198" customWidth="1"/>
    <col min="13570" max="13571" width="9.140625" style="198"/>
    <col min="13572" max="13572" width="13.140625" style="198" customWidth="1"/>
    <col min="13573" max="13573" width="9.140625" style="198"/>
    <col min="13574" max="13574" width="16.140625" style="198" customWidth="1"/>
    <col min="13575" max="13576" width="9.140625" style="198"/>
    <col min="13577" max="13577" width="15.85546875" style="198" customWidth="1"/>
    <col min="13578" max="13824" width="9.140625" style="198"/>
    <col min="13825" max="13825" width="30.7109375" style="198" customWidth="1"/>
    <col min="13826" max="13827" width="9.140625" style="198"/>
    <col min="13828" max="13828" width="13.140625" style="198" customWidth="1"/>
    <col min="13829" max="13829" width="9.140625" style="198"/>
    <col min="13830" max="13830" width="16.140625" style="198" customWidth="1"/>
    <col min="13831" max="13832" width="9.140625" style="198"/>
    <col min="13833" max="13833" width="15.85546875" style="198" customWidth="1"/>
    <col min="13834" max="14080" width="9.140625" style="198"/>
    <col min="14081" max="14081" width="30.7109375" style="198" customWidth="1"/>
    <col min="14082" max="14083" width="9.140625" style="198"/>
    <col min="14084" max="14084" width="13.140625" style="198" customWidth="1"/>
    <col min="14085" max="14085" width="9.140625" style="198"/>
    <col min="14086" max="14086" width="16.140625" style="198" customWidth="1"/>
    <col min="14087" max="14088" width="9.140625" style="198"/>
    <col min="14089" max="14089" width="15.85546875" style="198" customWidth="1"/>
    <col min="14090" max="14336" width="9.140625" style="198"/>
    <col min="14337" max="14337" width="30.7109375" style="198" customWidth="1"/>
    <col min="14338" max="14339" width="9.140625" style="198"/>
    <col min="14340" max="14340" width="13.140625" style="198" customWidth="1"/>
    <col min="14341" max="14341" width="9.140625" style="198"/>
    <col min="14342" max="14342" width="16.140625" style="198" customWidth="1"/>
    <col min="14343" max="14344" width="9.140625" style="198"/>
    <col min="14345" max="14345" width="15.85546875" style="198" customWidth="1"/>
    <col min="14346" max="14592" width="9.140625" style="198"/>
    <col min="14593" max="14593" width="30.7109375" style="198" customWidth="1"/>
    <col min="14594" max="14595" width="9.140625" style="198"/>
    <col min="14596" max="14596" width="13.140625" style="198" customWidth="1"/>
    <col min="14597" max="14597" width="9.140625" style="198"/>
    <col min="14598" max="14598" width="16.140625" style="198" customWidth="1"/>
    <col min="14599" max="14600" width="9.140625" style="198"/>
    <col min="14601" max="14601" width="15.85546875" style="198" customWidth="1"/>
    <col min="14602" max="14848" width="9.140625" style="198"/>
    <col min="14849" max="14849" width="30.7109375" style="198" customWidth="1"/>
    <col min="14850" max="14851" width="9.140625" style="198"/>
    <col min="14852" max="14852" width="13.140625" style="198" customWidth="1"/>
    <col min="14853" max="14853" width="9.140625" style="198"/>
    <col min="14854" max="14854" width="16.140625" style="198" customWidth="1"/>
    <col min="14855" max="14856" width="9.140625" style="198"/>
    <col min="14857" max="14857" width="15.85546875" style="198" customWidth="1"/>
    <col min="14858" max="15104" width="9.140625" style="198"/>
    <col min="15105" max="15105" width="30.7109375" style="198" customWidth="1"/>
    <col min="15106" max="15107" width="9.140625" style="198"/>
    <col min="15108" max="15108" width="13.140625" style="198" customWidth="1"/>
    <col min="15109" max="15109" width="9.140625" style="198"/>
    <col min="15110" max="15110" width="16.140625" style="198" customWidth="1"/>
    <col min="15111" max="15112" width="9.140625" style="198"/>
    <col min="15113" max="15113" width="15.85546875" style="198" customWidth="1"/>
    <col min="15114" max="15360" width="9.140625" style="198"/>
    <col min="15361" max="15361" width="30.7109375" style="198" customWidth="1"/>
    <col min="15362" max="15363" width="9.140625" style="198"/>
    <col min="15364" max="15364" width="13.140625" style="198" customWidth="1"/>
    <col min="15365" max="15365" width="9.140625" style="198"/>
    <col min="15366" max="15366" width="16.140625" style="198" customWidth="1"/>
    <col min="15367" max="15368" width="9.140625" style="198"/>
    <col min="15369" max="15369" width="15.85546875" style="198" customWidth="1"/>
    <col min="15370" max="15616" width="9.140625" style="198"/>
    <col min="15617" max="15617" width="30.7109375" style="198" customWidth="1"/>
    <col min="15618" max="15619" width="9.140625" style="198"/>
    <col min="15620" max="15620" width="13.140625" style="198" customWidth="1"/>
    <col min="15621" max="15621" width="9.140625" style="198"/>
    <col min="15622" max="15622" width="16.140625" style="198" customWidth="1"/>
    <col min="15623" max="15624" width="9.140625" style="198"/>
    <col min="15625" max="15625" width="15.85546875" style="198" customWidth="1"/>
    <col min="15626" max="15872" width="9.140625" style="198"/>
    <col min="15873" max="15873" width="30.7109375" style="198" customWidth="1"/>
    <col min="15874" max="15875" width="9.140625" style="198"/>
    <col min="15876" max="15876" width="13.140625" style="198" customWidth="1"/>
    <col min="15877" max="15877" width="9.140625" style="198"/>
    <col min="15878" max="15878" width="16.140625" style="198" customWidth="1"/>
    <col min="15879" max="15880" width="9.140625" style="198"/>
    <col min="15881" max="15881" width="15.85546875" style="198" customWidth="1"/>
    <col min="15882" max="16128" width="9.140625" style="198"/>
    <col min="16129" max="16129" width="30.7109375" style="198" customWidth="1"/>
    <col min="16130" max="16131" width="9.140625" style="198"/>
    <col min="16132" max="16132" width="13.140625" style="198" customWidth="1"/>
    <col min="16133" max="16133" width="9.140625" style="198"/>
    <col min="16134" max="16134" width="16.140625" style="198" customWidth="1"/>
    <col min="16135" max="16136" width="9.140625" style="198"/>
    <col min="16137" max="16137" width="15.85546875" style="198" customWidth="1"/>
    <col min="16138" max="16384" width="9.140625" style="198"/>
  </cols>
  <sheetData>
    <row r="1" spans="1:9">
      <c r="D1" s="224" t="s">
        <v>258</v>
      </c>
      <c r="G1" s="4" t="s">
        <v>1</v>
      </c>
    </row>
    <row r="2" spans="1:9">
      <c r="D2" s="5" t="s">
        <v>256</v>
      </c>
    </row>
    <row r="3" spans="1:9">
      <c r="D3" s="5" t="s">
        <v>2</v>
      </c>
    </row>
    <row r="4" spans="1:9">
      <c r="D4" s="5" t="s">
        <v>142</v>
      </c>
    </row>
    <row r="5" spans="1:9">
      <c r="D5" s="5" t="s">
        <v>257</v>
      </c>
    </row>
    <row r="7" spans="1:9" ht="38.25" customHeight="1">
      <c r="A7" s="296" t="s">
        <v>259</v>
      </c>
      <c r="B7" s="297"/>
      <c r="C7" s="297"/>
      <c r="D7" s="297"/>
      <c r="E7" s="297"/>
      <c r="F7" s="297"/>
      <c r="G7" s="297"/>
      <c r="H7" s="297"/>
      <c r="I7" s="297"/>
    </row>
    <row r="8" spans="1:9">
      <c r="H8" s="198" t="s">
        <v>260</v>
      </c>
    </row>
    <row r="9" spans="1:9" ht="18.75" customHeight="1">
      <c r="A9" s="298" t="s">
        <v>261</v>
      </c>
      <c r="B9" s="298"/>
      <c r="C9" s="298"/>
      <c r="D9" s="298"/>
      <c r="E9" s="298" t="s">
        <v>262</v>
      </c>
      <c r="F9" s="298"/>
      <c r="G9" s="298"/>
      <c r="H9" s="298"/>
      <c r="I9" s="298"/>
    </row>
    <row r="10" spans="1:9" ht="13.5" customHeight="1">
      <c r="A10" s="225" t="s">
        <v>263</v>
      </c>
      <c r="B10" s="225" t="s">
        <v>9</v>
      </c>
      <c r="C10" s="225" t="s">
        <v>151</v>
      </c>
      <c r="D10" s="225" t="s">
        <v>264</v>
      </c>
      <c r="E10" s="298" t="s">
        <v>263</v>
      </c>
      <c r="F10" s="298"/>
      <c r="G10" s="225" t="s">
        <v>9</v>
      </c>
      <c r="H10" s="225" t="s">
        <v>151</v>
      </c>
      <c r="I10" s="225" t="s">
        <v>264</v>
      </c>
    </row>
    <row r="11" spans="1:9" ht="31.5" customHeight="1">
      <c r="A11" s="226" t="s">
        <v>265</v>
      </c>
      <c r="B11" s="227">
        <v>756</v>
      </c>
      <c r="C11" s="228">
        <v>75618</v>
      </c>
      <c r="D11" s="229">
        <v>158500</v>
      </c>
      <c r="E11" s="299" t="s">
        <v>266</v>
      </c>
      <c r="F11" s="299"/>
      <c r="G11" s="230">
        <v>851</v>
      </c>
      <c r="H11" s="230">
        <v>85153</v>
      </c>
      <c r="I11" s="231">
        <v>12900</v>
      </c>
    </row>
    <row r="12" spans="1:9" ht="39.75" customHeight="1" thickBot="1">
      <c r="A12" s="232"/>
      <c r="B12" s="232"/>
      <c r="C12" s="232"/>
      <c r="D12" s="232"/>
      <c r="E12" s="300" t="s">
        <v>267</v>
      </c>
      <c r="F12" s="300"/>
      <c r="G12" s="233">
        <v>851</v>
      </c>
      <c r="H12" s="233">
        <v>85154</v>
      </c>
      <c r="I12" s="234">
        <v>159800</v>
      </c>
    </row>
    <row r="13" spans="1:9" ht="21.75" customHeight="1" thickBot="1">
      <c r="A13" s="235" t="s">
        <v>233</v>
      </c>
      <c r="B13" s="236"/>
      <c r="C13" s="236"/>
      <c r="D13" s="237">
        <f>SUM(D11:D12)</f>
        <v>158500</v>
      </c>
      <c r="E13" s="295"/>
      <c r="F13" s="295"/>
      <c r="G13" s="236"/>
      <c r="H13" s="236"/>
      <c r="I13" s="238">
        <f>SUM(I11:I12)</f>
        <v>172700</v>
      </c>
    </row>
    <row r="17" spans="1:1">
      <c r="A17" s="239"/>
    </row>
  </sheetData>
  <mergeCells count="7">
    <mergeCell ref="E13:F1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3"/>
  <sheetViews>
    <sheetView tabSelected="1" topLeftCell="A94" workbookViewId="0">
      <selection activeCell="C107" sqref="C107"/>
    </sheetView>
  </sheetViews>
  <sheetFormatPr defaultRowHeight="14.25"/>
  <cols>
    <col min="1" max="1" width="25.7109375" style="1" customWidth="1"/>
    <col min="2" max="2" width="49.5703125" style="1" customWidth="1"/>
    <col min="3" max="3" width="16.7109375" style="1" customWidth="1"/>
    <col min="4" max="4" width="8.5703125" style="1" customWidth="1"/>
    <col min="5" max="5" width="7.28515625" style="1" customWidth="1"/>
    <col min="6" max="6" width="8.42578125" style="1" customWidth="1"/>
    <col min="7" max="7" width="9.140625" style="1"/>
    <col min="8" max="8" width="13.85546875" style="1" bestFit="1" customWidth="1"/>
    <col min="9" max="16384" width="9.140625" style="1"/>
  </cols>
  <sheetData>
    <row r="1" spans="1:6">
      <c r="B1" s="2" t="s">
        <v>0</v>
      </c>
      <c r="C1" s="3"/>
      <c r="D1" s="4" t="s">
        <v>1</v>
      </c>
    </row>
    <row r="2" spans="1:6">
      <c r="B2" s="5" t="s">
        <v>141</v>
      </c>
      <c r="C2" s="3"/>
    </row>
    <row r="3" spans="1:6">
      <c r="B3" s="5" t="s">
        <v>2</v>
      </c>
      <c r="C3" s="3"/>
    </row>
    <row r="4" spans="1:6">
      <c r="B4" s="5" t="s">
        <v>142</v>
      </c>
      <c r="C4" s="3"/>
    </row>
    <row r="5" spans="1:6" ht="10.5" customHeight="1">
      <c r="B5" s="5" t="s">
        <v>3</v>
      </c>
      <c r="C5" s="3"/>
    </row>
    <row r="6" spans="1:6" ht="36.75" customHeight="1">
      <c r="A6" s="317" t="s">
        <v>4</v>
      </c>
      <c r="B6" s="317"/>
      <c r="C6" s="317"/>
      <c r="D6" s="317"/>
      <c r="E6" s="1" t="s">
        <v>5</v>
      </c>
    </row>
    <row r="7" spans="1:6" ht="6.75" customHeight="1">
      <c r="A7" s="6"/>
      <c r="B7" s="6"/>
      <c r="C7" s="6"/>
      <c r="D7" s="6"/>
    </row>
    <row r="8" spans="1:6" ht="28.5">
      <c r="A8" s="7" t="s">
        <v>6</v>
      </c>
      <c r="B8" s="7" t="s">
        <v>7</v>
      </c>
      <c r="C8" s="7" t="s">
        <v>8</v>
      </c>
      <c r="D8" s="7" t="s">
        <v>9</v>
      </c>
      <c r="E8" s="7" t="s">
        <v>10</v>
      </c>
      <c r="F8" s="7" t="s">
        <v>11</v>
      </c>
    </row>
    <row r="9" spans="1:6">
      <c r="A9" s="306" t="s">
        <v>12</v>
      </c>
      <c r="B9" s="8" t="s">
        <v>13</v>
      </c>
      <c r="C9" s="9">
        <v>17500</v>
      </c>
      <c r="D9" s="10">
        <v>921</v>
      </c>
      <c r="E9" s="10">
        <v>92109</v>
      </c>
      <c r="F9" s="11">
        <v>6050</v>
      </c>
    </row>
    <row r="10" spans="1:6">
      <c r="A10" s="307"/>
      <c r="B10" s="12" t="s">
        <v>14</v>
      </c>
      <c r="C10" s="13">
        <v>2000</v>
      </c>
      <c r="D10" s="311">
        <v>921</v>
      </c>
      <c r="E10" s="311">
        <v>92109</v>
      </c>
      <c r="F10" s="311">
        <v>2480</v>
      </c>
    </row>
    <row r="11" spans="1:6">
      <c r="A11" s="307"/>
      <c r="B11" s="14" t="s">
        <v>15</v>
      </c>
      <c r="C11" s="15">
        <v>555.42999999999995</v>
      </c>
      <c r="D11" s="316"/>
      <c r="E11" s="316"/>
      <c r="F11" s="316"/>
    </row>
    <row r="12" spans="1:6">
      <c r="A12" s="308"/>
      <c r="B12" s="16" t="s">
        <v>16</v>
      </c>
      <c r="C12" s="15">
        <v>1000</v>
      </c>
      <c r="D12" s="312"/>
      <c r="E12" s="312"/>
      <c r="F12" s="312"/>
    </row>
    <row r="13" spans="1:6" ht="31.5" customHeight="1">
      <c r="A13" s="306" t="s">
        <v>17</v>
      </c>
      <c r="B13" s="8" t="s">
        <v>18</v>
      </c>
      <c r="C13" s="9">
        <v>11600</v>
      </c>
      <c r="D13" s="17">
        <v>600</v>
      </c>
      <c r="E13" s="17">
        <v>60016</v>
      </c>
      <c r="F13" s="17">
        <v>4270</v>
      </c>
    </row>
    <row r="14" spans="1:6" ht="18" customHeight="1">
      <c r="A14" s="307"/>
      <c r="B14" s="14" t="s">
        <v>19</v>
      </c>
      <c r="C14" s="18">
        <v>1400</v>
      </c>
      <c r="D14" s="311">
        <v>921</v>
      </c>
      <c r="E14" s="311">
        <v>92109</v>
      </c>
      <c r="F14" s="311">
        <v>2480</v>
      </c>
    </row>
    <row r="15" spans="1:6">
      <c r="A15" s="307"/>
      <c r="B15" s="14" t="s">
        <v>20</v>
      </c>
      <c r="C15" s="18">
        <v>1000</v>
      </c>
      <c r="D15" s="316"/>
      <c r="E15" s="316"/>
      <c r="F15" s="316"/>
    </row>
    <row r="16" spans="1:6">
      <c r="A16" s="307"/>
      <c r="B16" s="14" t="s">
        <v>21</v>
      </c>
      <c r="C16" s="18">
        <v>1000</v>
      </c>
      <c r="D16" s="316"/>
      <c r="E16" s="316"/>
      <c r="F16" s="316"/>
    </row>
    <row r="17" spans="1:6" ht="20.25" customHeight="1">
      <c r="A17" s="308"/>
      <c r="B17" s="19" t="s">
        <v>22</v>
      </c>
      <c r="C17" s="20">
        <v>665.49</v>
      </c>
      <c r="D17" s="312"/>
      <c r="E17" s="312"/>
      <c r="F17" s="312"/>
    </row>
    <row r="18" spans="1:6" ht="21.75" customHeight="1">
      <c r="A18" s="306" t="s">
        <v>23</v>
      </c>
      <c r="B18" s="21" t="s">
        <v>24</v>
      </c>
      <c r="C18" s="13">
        <v>5000</v>
      </c>
      <c r="D18" s="304">
        <v>801</v>
      </c>
      <c r="E18" s="304">
        <v>80101</v>
      </c>
      <c r="F18" s="313" t="s">
        <v>25</v>
      </c>
    </row>
    <row r="19" spans="1:6" ht="20.25" customHeight="1">
      <c r="A19" s="307"/>
      <c r="B19" s="21" t="s">
        <v>26</v>
      </c>
      <c r="C19" s="18">
        <v>3000</v>
      </c>
      <c r="D19" s="302"/>
      <c r="E19" s="302"/>
      <c r="F19" s="314"/>
    </row>
    <row r="20" spans="1:6" ht="31.5" customHeight="1">
      <c r="A20" s="307"/>
      <c r="B20" s="22" t="s">
        <v>27</v>
      </c>
      <c r="C20" s="23">
        <v>520.1</v>
      </c>
      <c r="D20" s="302"/>
      <c r="E20" s="302"/>
      <c r="F20" s="314"/>
    </row>
    <row r="21" spans="1:6">
      <c r="A21" s="307"/>
      <c r="B21" s="22" t="s">
        <v>28</v>
      </c>
      <c r="C21" s="24">
        <v>1000</v>
      </c>
      <c r="D21" s="305"/>
      <c r="E21" s="305"/>
      <c r="F21" s="315"/>
    </row>
    <row r="22" spans="1:6">
      <c r="A22" s="307"/>
      <c r="B22" s="22" t="s">
        <v>29</v>
      </c>
      <c r="C22" s="24">
        <v>3000</v>
      </c>
      <c r="D22" s="301">
        <v>921</v>
      </c>
      <c r="E22" s="301">
        <v>92109</v>
      </c>
      <c r="F22" s="301">
        <v>2480</v>
      </c>
    </row>
    <row r="23" spans="1:6" ht="44.25" customHeight="1">
      <c r="A23" s="307"/>
      <c r="B23" s="22" t="s">
        <v>30</v>
      </c>
      <c r="C23" s="24">
        <v>1500</v>
      </c>
      <c r="D23" s="305"/>
      <c r="E23" s="305"/>
      <c r="F23" s="305"/>
    </row>
    <row r="24" spans="1:6" ht="20.25" customHeight="1">
      <c r="A24" s="307"/>
      <c r="B24" s="22" t="s">
        <v>31</v>
      </c>
      <c r="C24" s="24">
        <v>1000</v>
      </c>
      <c r="D24" s="10">
        <v>754</v>
      </c>
      <c r="E24" s="10">
        <v>75412</v>
      </c>
      <c r="F24" s="11" t="s">
        <v>32</v>
      </c>
    </row>
    <row r="25" spans="1:6" ht="30.75" customHeight="1">
      <c r="A25" s="307"/>
      <c r="B25" s="22" t="s">
        <v>147</v>
      </c>
      <c r="C25" s="24">
        <v>500</v>
      </c>
      <c r="D25" s="10">
        <v>600</v>
      </c>
      <c r="E25" s="10">
        <v>60016</v>
      </c>
      <c r="F25" s="11" t="s">
        <v>33</v>
      </c>
    </row>
    <row r="26" spans="1:6" ht="24" customHeight="1">
      <c r="A26" s="308"/>
      <c r="B26" s="22" t="s">
        <v>34</v>
      </c>
      <c r="C26" s="24">
        <v>16000</v>
      </c>
      <c r="D26" s="10">
        <v>900</v>
      </c>
      <c r="E26" s="10">
        <v>90015</v>
      </c>
      <c r="F26" s="10">
        <v>6050</v>
      </c>
    </row>
    <row r="27" spans="1:6" ht="27" customHeight="1">
      <c r="A27" s="306" t="s">
        <v>35</v>
      </c>
      <c r="B27" s="25" t="s">
        <v>36</v>
      </c>
      <c r="C27" s="26">
        <v>2500</v>
      </c>
      <c r="D27" s="27">
        <v>921</v>
      </c>
      <c r="E27" s="27">
        <v>92109</v>
      </c>
      <c r="F27" s="27">
        <v>2480</v>
      </c>
    </row>
    <row r="28" spans="1:6" ht="38.25">
      <c r="A28" s="307"/>
      <c r="B28" s="14" t="s">
        <v>37</v>
      </c>
      <c r="C28" s="18">
        <v>6000</v>
      </c>
      <c r="D28" s="28">
        <v>600</v>
      </c>
      <c r="E28" s="28">
        <v>60016</v>
      </c>
      <c r="F28" s="28">
        <v>4270</v>
      </c>
    </row>
    <row r="29" spans="1:6" ht="25.5">
      <c r="A29" s="307"/>
      <c r="B29" s="29" t="s">
        <v>38</v>
      </c>
      <c r="C29" s="30">
        <v>2515.23</v>
      </c>
      <c r="D29" s="76">
        <v>900</v>
      </c>
      <c r="E29" s="76">
        <v>90015</v>
      </c>
      <c r="F29" s="76" t="s">
        <v>39</v>
      </c>
    </row>
    <row r="30" spans="1:6" ht="15" customHeight="1">
      <c r="A30" s="307"/>
      <c r="B30" s="14" t="s">
        <v>40</v>
      </c>
      <c r="C30" s="18">
        <v>884.77</v>
      </c>
      <c r="D30" s="28">
        <v>754</v>
      </c>
      <c r="E30" s="28">
        <v>75412</v>
      </c>
      <c r="F30" s="28">
        <v>4210</v>
      </c>
    </row>
    <row r="31" spans="1:6" ht="25.5">
      <c r="A31" s="307"/>
      <c r="B31" s="18" t="s">
        <v>41</v>
      </c>
      <c r="C31" s="13">
        <v>500</v>
      </c>
      <c r="D31" s="10">
        <v>801</v>
      </c>
      <c r="E31" s="10">
        <v>80101</v>
      </c>
      <c r="F31" s="11" t="s">
        <v>42</v>
      </c>
    </row>
    <row r="32" spans="1:6" ht="25.5">
      <c r="A32" s="308"/>
      <c r="B32" s="13" t="s">
        <v>43</v>
      </c>
      <c r="C32" s="13">
        <v>649.32000000000005</v>
      </c>
      <c r="D32" s="10">
        <v>754</v>
      </c>
      <c r="E32" s="10">
        <v>75412</v>
      </c>
      <c r="F32" s="10">
        <v>4210</v>
      </c>
    </row>
    <row r="33" spans="1:8" ht="30" customHeight="1">
      <c r="A33" s="306" t="s">
        <v>44</v>
      </c>
      <c r="B33" s="8" t="s">
        <v>45</v>
      </c>
      <c r="C33" s="31">
        <v>9000</v>
      </c>
      <c r="D33" s="73">
        <v>600</v>
      </c>
      <c r="E33" s="73">
        <v>60016</v>
      </c>
      <c r="F33" s="73">
        <v>4270</v>
      </c>
    </row>
    <row r="34" spans="1:8" ht="15" customHeight="1">
      <c r="A34" s="307"/>
      <c r="B34" s="12" t="s">
        <v>46</v>
      </c>
      <c r="C34" s="32">
        <v>9000</v>
      </c>
      <c r="D34" s="10">
        <v>900</v>
      </c>
      <c r="E34" s="10">
        <v>90015</v>
      </c>
      <c r="F34" s="10">
        <v>6050</v>
      </c>
    </row>
    <row r="35" spans="1:8" ht="25.5">
      <c r="A35" s="307"/>
      <c r="B35" s="217" t="s">
        <v>47</v>
      </c>
      <c r="C35" s="33">
        <v>3500</v>
      </c>
      <c r="D35" s="301">
        <v>921</v>
      </c>
      <c r="E35" s="301">
        <v>92109</v>
      </c>
      <c r="F35" s="301">
        <v>2480</v>
      </c>
    </row>
    <row r="36" spans="1:8" ht="27.75" customHeight="1">
      <c r="A36" s="307"/>
      <c r="B36" s="217" t="s">
        <v>48</v>
      </c>
      <c r="C36" s="33">
        <v>2000</v>
      </c>
      <c r="D36" s="302"/>
      <c r="E36" s="302"/>
      <c r="F36" s="302"/>
    </row>
    <row r="37" spans="1:8" ht="14.25" customHeight="1">
      <c r="A37" s="307"/>
      <c r="B37" s="217" t="s">
        <v>49</v>
      </c>
      <c r="C37" s="33">
        <v>3530.01</v>
      </c>
      <c r="D37" s="302"/>
      <c r="E37" s="302"/>
      <c r="F37" s="302"/>
    </row>
    <row r="38" spans="1:8">
      <c r="A38" s="307"/>
      <c r="B38" s="217" t="s">
        <v>146</v>
      </c>
      <c r="C38" s="33">
        <v>1000</v>
      </c>
      <c r="D38" s="10">
        <v>754</v>
      </c>
      <c r="E38" s="10">
        <v>75412</v>
      </c>
      <c r="F38" s="10">
        <v>4210</v>
      </c>
      <c r="H38" s="1" t="s">
        <v>1</v>
      </c>
    </row>
    <row r="39" spans="1:8" ht="14.25" customHeight="1">
      <c r="A39" s="308"/>
      <c r="B39" s="14" t="s">
        <v>15</v>
      </c>
      <c r="C39" s="33">
        <v>1000</v>
      </c>
      <c r="D39" s="10">
        <v>921</v>
      </c>
      <c r="E39" s="10">
        <v>92109</v>
      </c>
      <c r="F39" s="10">
        <v>2480</v>
      </c>
      <c r="H39" s="34" t="s">
        <v>1</v>
      </c>
    </row>
    <row r="40" spans="1:8" ht="19.5" customHeight="1">
      <c r="A40" s="306" t="s">
        <v>50</v>
      </c>
      <c r="B40" s="35" t="s">
        <v>51</v>
      </c>
      <c r="C40" s="31">
        <v>14000</v>
      </c>
      <c r="D40" s="36">
        <v>754</v>
      </c>
      <c r="E40" s="36">
        <v>75478</v>
      </c>
      <c r="F40" s="36" t="s">
        <v>52</v>
      </c>
    </row>
    <row r="41" spans="1:8" ht="23.25" customHeight="1">
      <c r="A41" s="307"/>
      <c r="B41" s="21" t="s">
        <v>53</v>
      </c>
      <c r="C41" s="33">
        <v>1400</v>
      </c>
      <c r="D41" s="10">
        <v>921</v>
      </c>
      <c r="E41" s="10">
        <v>92109</v>
      </c>
      <c r="F41" s="11">
        <v>2480</v>
      </c>
    </row>
    <row r="42" spans="1:8" ht="27.75" customHeight="1">
      <c r="A42" s="308"/>
      <c r="B42" s="37" t="s">
        <v>54</v>
      </c>
      <c r="C42" s="38">
        <v>1494.77</v>
      </c>
      <c r="D42" s="39">
        <v>801</v>
      </c>
      <c r="E42" s="39">
        <v>80101</v>
      </c>
      <c r="F42" s="39">
        <v>4240</v>
      </c>
    </row>
    <row r="43" spans="1:8" ht="27.75" customHeight="1">
      <c r="A43" s="306" t="s">
        <v>55</v>
      </c>
      <c r="B43" s="40" t="s">
        <v>56</v>
      </c>
      <c r="C43" s="41">
        <v>9000</v>
      </c>
      <c r="D43" s="69">
        <v>926</v>
      </c>
      <c r="E43" s="69">
        <v>92601</v>
      </c>
      <c r="F43" s="69">
        <v>6050</v>
      </c>
    </row>
    <row r="44" spans="1:8" ht="17.25" customHeight="1">
      <c r="A44" s="308"/>
      <c r="B44" s="42" t="s">
        <v>57</v>
      </c>
      <c r="C44" s="38">
        <v>613.63</v>
      </c>
      <c r="D44" s="39">
        <v>921</v>
      </c>
      <c r="E44" s="39">
        <v>92109</v>
      </c>
      <c r="F44" s="39">
        <v>2480</v>
      </c>
    </row>
    <row r="45" spans="1:8">
      <c r="A45" s="306" t="s">
        <v>58</v>
      </c>
      <c r="B45" s="43" t="s">
        <v>59</v>
      </c>
      <c r="C45" s="31">
        <v>1500</v>
      </c>
      <c r="D45" s="304">
        <v>921</v>
      </c>
      <c r="E45" s="304">
        <v>92109</v>
      </c>
      <c r="F45" s="304">
        <v>2480</v>
      </c>
    </row>
    <row r="46" spans="1:8">
      <c r="A46" s="307"/>
      <c r="B46" s="44" t="s">
        <v>60</v>
      </c>
      <c r="C46" s="32">
        <v>2500</v>
      </c>
      <c r="D46" s="302"/>
      <c r="E46" s="302"/>
      <c r="F46" s="302"/>
    </row>
    <row r="47" spans="1:8">
      <c r="A47" s="307"/>
      <c r="B47" s="44" t="s">
        <v>61</v>
      </c>
      <c r="C47" s="32">
        <v>2020.1</v>
      </c>
      <c r="D47" s="302"/>
      <c r="E47" s="302"/>
      <c r="F47" s="302"/>
    </row>
    <row r="48" spans="1:8" ht="14.25" customHeight="1">
      <c r="A48" s="307"/>
      <c r="B48" s="45" t="s">
        <v>62</v>
      </c>
      <c r="C48" s="32">
        <v>6000</v>
      </c>
      <c r="D48" s="68">
        <v>921</v>
      </c>
      <c r="E48" s="70">
        <v>92109</v>
      </c>
      <c r="F48" s="70">
        <v>6220</v>
      </c>
    </row>
    <row r="49" spans="1:6">
      <c r="A49" s="307"/>
      <c r="B49" s="45" t="s">
        <v>63</v>
      </c>
      <c r="C49" s="32">
        <v>5000</v>
      </c>
      <c r="D49" s="68">
        <v>900</v>
      </c>
      <c r="E49" s="70">
        <v>90015</v>
      </c>
      <c r="F49" s="70" t="s">
        <v>64</v>
      </c>
    </row>
    <row r="50" spans="1:6">
      <c r="A50" s="307"/>
      <c r="B50" s="45" t="s">
        <v>65</v>
      </c>
      <c r="C50" s="33">
        <v>2500</v>
      </c>
      <c r="D50" s="10">
        <v>900</v>
      </c>
      <c r="E50" s="11">
        <v>90015</v>
      </c>
      <c r="F50" s="70" t="s">
        <v>64</v>
      </c>
    </row>
    <row r="51" spans="1:6" ht="29.25" customHeight="1">
      <c r="A51" s="308"/>
      <c r="B51" s="46" t="s">
        <v>66</v>
      </c>
      <c r="C51" s="38">
        <v>12000</v>
      </c>
      <c r="D51" s="39">
        <v>600</v>
      </c>
      <c r="E51" s="47">
        <v>60016</v>
      </c>
      <c r="F51" s="47">
        <v>6050</v>
      </c>
    </row>
    <row r="52" spans="1:6" ht="16.5" customHeight="1">
      <c r="A52" s="306" t="s">
        <v>67</v>
      </c>
      <c r="B52" s="218" t="s">
        <v>68</v>
      </c>
      <c r="C52" s="219">
        <v>14000</v>
      </c>
      <c r="D52" s="17">
        <v>600</v>
      </c>
      <c r="E52" s="17">
        <v>60016</v>
      </c>
      <c r="F52" s="17">
        <v>6050</v>
      </c>
    </row>
    <row r="53" spans="1:6" ht="25.5">
      <c r="A53" s="307"/>
      <c r="B53" s="220" t="s">
        <v>69</v>
      </c>
      <c r="C53" s="221">
        <v>3000</v>
      </c>
      <c r="D53" s="28">
        <v>900</v>
      </c>
      <c r="E53" s="28">
        <v>90015</v>
      </c>
      <c r="F53" s="28" t="s">
        <v>64</v>
      </c>
    </row>
    <row r="54" spans="1:6">
      <c r="A54" s="307"/>
      <c r="B54" s="45" t="s">
        <v>70</v>
      </c>
      <c r="C54" s="221">
        <v>0</v>
      </c>
      <c r="D54" s="28">
        <v>900</v>
      </c>
      <c r="E54" s="28">
        <v>90019</v>
      </c>
      <c r="F54" s="28" t="s">
        <v>33</v>
      </c>
    </row>
    <row r="55" spans="1:6" ht="15.75" customHeight="1">
      <c r="A55" s="307"/>
      <c r="B55" s="220" t="s">
        <v>71</v>
      </c>
      <c r="C55" s="221">
        <v>500</v>
      </c>
      <c r="D55" s="28">
        <v>801</v>
      </c>
      <c r="E55" s="28">
        <v>80101</v>
      </c>
      <c r="F55" s="28" t="s">
        <v>33</v>
      </c>
    </row>
    <row r="56" spans="1:6">
      <c r="A56" s="307"/>
      <c r="B56" s="222" t="s">
        <v>72</v>
      </c>
      <c r="C56" s="223">
        <v>3361.83</v>
      </c>
      <c r="D56" s="311">
        <v>921</v>
      </c>
      <c r="E56" s="311">
        <v>92109</v>
      </c>
      <c r="F56" s="311">
        <v>2480</v>
      </c>
    </row>
    <row r="57" spans="1:6">
      <c r="A57" s="308"/>
      <c r="B57" s="19" t="s">
        <v>73</v>
      </c>
      <c r="C57" s="20">
        <v>2400</v>
      </c>
      <c r="D57" s="312"/>
      <c r="E57" s="312"/>
      <c r="F57" s="312"/>
    </row>
    <row r="58" spans="1:6" ht="25.5">
      <c r="A58" s="306" t="s">
        <v>74</v>
      </c>
      <c r="B58" s="35" t="s">
        <v>75</v>
      </c>
      <c r="C58" s="31">
        <v>10000</v>
      </c>
      <c r="D58" s="10">
        <v>600</v>
      </c>
      <c r="E58" s="10">
        <v>60016</v>
      </c>
      <c r="F58" s="10">
        <v>6050</v>
      </c>
    </row>
    <row r="59" spans="1:6" ht="25.5">
      <c r="A59" s="307"/>
      <c r="B59" s="21" t="s">
        <v>76</v>
      </c>
      <c r="C59" s="32">
        <v>1500</v>
      </c>
      <c r="D59" s="10">
        <v>801</v>
      </c>
      <c r="E59" s="10">
        <v>80101</v>
      </c>
      <c r="F59" s="11">
        <v>4300</v>
      </c>
    </row>
    <row r="60" spans="1:6">
      <c r="A60" s="308"/>
      <c r="B60" s="22" t="s">
        <v>20</v>
      </c>
      <c r="C60" s="33">
        <v>1580.84</v>
      </c>
      <c r="D60" s="28">
        <v>921</v>
      </c>
      <c r="E60" s="28">
        <v>92109</v>
      </c>
      <c r="F60" s="28">
        <v>2480</v>
      </c>
    </row>
    <row r="61" spans="1:6">
      <c r="A61" s="306" t="s">
        <v>77</v>
      </c>
      <c r="B61" s="35" t="s">
        <v>78</v>
      </c>
      <c r="C61" s="31">
        <v>10000</v>
      </c>
      <c r="D61" s="304">
        <v>921</v>
      </c>
      <c r="E61" s="304">
        <v>92109</v>
      </c>
      <c r="F61" s="304">
        <v>2480</v>
      </c>
    </row>
    <row r="62" spans="1:6" ht="25.5">
      <c r="A62" s="307"/>
      <c r="B62" s="16" t="s">
        <v>79</v>
      </c>
      <c r="C62" s="33">
        <v>4000</v>
      </c>
      <c r="D62" s="302"/>
      <c r="E62" s="302"/>
      <c r="F62" s="302"/>
    </row>
    <row r="63" spans="1:6">
      <c r="A63" s="307"/>
      <c r="B63" s="16" t="s">
        <v>80</v>
      </c>
      <c r="C63" s="48">
        <v>5000</v>
      </c>
      <c r="D63" s="305"/>
      <c r="E63" s="305"/>
      <c r="F63" s="305"/>
    </row>
    <row r="64" spans="1:6" ht="25.5">
      <c r="A64" s="307"/>
      <c r="B64" s="16" t="s">
        <v>81</v>
      </c>
      <c r="C64" s="48">
        <v>8320.1</v>
      </c>
      <c r="D64" s="68">
        <v>900</v>
      </c>
      <c r="E64" s="68">
        <v>90015</v>
      </c>
      <c r="F64" s="70" t="s">
        <v>82</v>
      </c>
    </row>
    <row r="65" spans="1:6">
      <c r="A65" s="307"/>
      <c r="B65" s="22" t="s">
        <v>83</v>
      </c>
      <c r="C65" s="48">
        <v>3000</v>
      </c>
      <c r="D65" s="72">
        <v>754</v>
      </c>
      <c r="E65" s="72">
        <v>75412</v>
      </c>
      <c r="F65" s="75">
        <v>4210</v>
      </c>
    </row>
    <row r="66" spans="1:6">
      <c r="A66" s="308"/>
      <c r="B66" s="49" t="s">
        <v>84</v>
      </c>
      <c r="C66" s="38">
        <v>1200</v>
      </c>
      <c r="D66" s="10">
        <v>900</v>
      </c>
      <c r="E66" s="10">
        <v>90095</v>
      </c>
      <c r="F66" s="10" t="s">
        <v>33</v>
      </c>
    </row>
    <row r="67" spans="1:6">
      <c r="A67" s="306" t="s">
        <v>85</v>
      </c>
      <c r="B67" s="50" t="s">
        <v>86</v>
      </c>
      <c r="C67" s="31">
        <v>12000</v>
      </c>
      <c r="D67" s="73">
        <v>801</v>
      </c>
      <c r="E67" s="73">
        <v>80101</v>
      </c>
      <c r="F67" s="73">
        <v>4270</v>
      </c>
    </row>
    <row r="68" spans="1:6">
      <c r="A68" s="307"/>
      <c r="B68" s="51" t="s">
        <v>87</v>
      </c>
      <c r="C68" s="32">
        <v>5006.72</v>
      </c>
      <c r="D68" s="10">
        <v>900</v>
      </c>
      <c r="E68" s="10">
        <v>90015</v>
      </c>
      <c r="F68" s="10" t="s">
        <v>39</v>
      </c>
    </row>
    <row r="69" spans="1:6" ht="12.75" customHeight="1">
      <c r="A69" s="307"/>
      <c r="B69" s="51" t="s">
        <v>51</v>
      </c>
      <c r="C69" s="32">
        <v>993.28</v>
      </c>
      <c r="D69" s="68">
        <v>754</v>
      </c>
      <c r="E69" s="68">
        <v>75478</v>
      </c>
      <c r="F69" s="68" t="s">
        <v>33</v>
      </c>
    </row>
    <row r="70" spans="1:6">
      <c r="A70" s="307"/>
      <c r="B70" s="45" t="s">
        <v>88</v>
      </c>
      <c r="C70" s="32">
        <v>2000</v>
      </c>
      <c r="D70" s="301">
        <v>921</v>
      </c>
      <c r="E70" s="301">
        <v>92109</v>
      </c>
      <c r="F70" s="301">
        <v>2480</v>
      </c>
    </row>
    <row r="71" spans="1:6">
      <c r="A71" s="307"/>
      <c r="B71" s="51" t="s">
        <v>89</v>
      </c>
      <c r="C71" s="32">
        <v>2400</v>
      </c>
      <c r="D71" s="302"/>
      <c r="E71" s="302"/>
      <c r="F71" s="302"/>
    </row>
    <row r="72" spans="1:6">
      <c r="A72" s="308"/>
      <c r="B72" s="52" t="s">
        <v>90</v>
      </c>
      <c r="C72" s="38">
        <v>2028.08</v>
      </c>
      <c r="D72" s="303"/>
      <c r="E72" s="303"/>
      <c r="F72" s="303"/>
    </row>
    <row r="73" spans="1:6" ht="38.25">
      <c r="A73" s="306" t="s">
        <v>91</v>
      </c>
      <c r="B73" s="43" t="s">
        <v>92</v>
      </c>
      <c r="C73" s="31">
        <v>2450.2600000000002</v>
      </c>
      <c r="D73" s="36">
        <v>900</v>
      </c>
      <c r="E73" s="36">
        <v>90015</v>
      </c>
      <c r="F73" s="36" t="s">
        <v>64</v>
      </c>
    </row>
    <row r="74" spans="1:6" ht="38.25">
      <c r="A74" s="307"/>
      <c r="B74" s="45" t="s">
        <v>93</v>
      </c>
      <c r="C74" s="33">
        <v>2324.36</v>
      </c>
      <c r="D74" s="10">
        <v>900</v>
      </c>
      <c r="E74" s="10">
        <v>90095</v>
      </c>
      <c r="F74" s="11" t="s">
        <v>94</v>
      </c>
    </row>
    <row r="75" spans="1:6" ht="25.5">
      <c r="A75" s="307"/>
      <c r="B75" s="14" t="s">
        <v>95</v>
      </c>
      <c r="C75" s="33">
        <v>6000</v>
      </c>
      <c r="D75" s="28">
        <v>600</v>
      </c>
      <c r="E75" s="28">
        <v>60016</v>
      </c>
      <c r="F75" s="28">
        <v>4270</v>
      </c>
    </row>
    <row r="76" spans="1:6" ht="25.5">
      <c r="A76" s="307"/>
      <c r="B76" s="45" t="s">
        <v>144</v>
      </c>
      <c r="C76" s="33">
        <v>500</v>
      </c>
      <c r="D76" s="10">
        <v>754</v>
      </c>
      <c r="E76" s="10">
        <v>75412</v>
      </c>
      <c r="F76" s="11">
        <v>4210</v>
      </c>
    </row>
    <row r="77" spans="1:6" ht="25.5">
      <c r="A77" s="308"/>
      <c r="B77" s="49" t="s">
        <v>145</v>
      </c>
      <c r="C77" s="38">
        <v>1049.74</v>
      </c>
      <c r="D77" s="53">
        <v>754</v>
      </c>
      <c r="E77" s="53">
        <v>75478</v>
      </c>
      <c r="F77" s="53">
        <v>4210</v>
      </c>
    </row>
    <row r="78" spans="1:6" ht="76.5">
      <c r="A78" s="306" t="s">
        <v>96</v>
      </c>
      <c r="B78" s="8" t="s">
        <v>97</v>
      </c>
      <c r="C78" s="31">
        <v>6983.94</v>
      </c>
      <c r="D78" s="17">
        <v>600</v>
      </c>
      <c r="E78" s="17">
        <v>60014</v>
      </c>
      <c r="F78" s="17">
        <v>4300</v>
      </c>
    </row>
    <row r="79" spans="1:6" ht="33" customHeight="1">
      <c r="A79" s="307"/>
      <c r="B79" s="14" t="s">
        <v>98</v>
      </c>
      <c r="C79" s="33">
        <v>11016.06</v>
      </c>
      <c r="D79" s="28">
        <v>600</v>
      </c>
      <c r="E79" s="28">
        <v>60016</v>
      </c>
      <c r="F79" s="28">
        <v>6050</v>
      </c>
    </row>
    <row r="80" spans="1:6" ht="25.5">
      <c r="A80" s="308"/>
      <c r="B80" s="49" t="s">
        <v>99</v>
      </c>
      <c r="C80" s="38">
        <v>1479.42</v>
      </c>
      <c r="D80" s="53">
        <v>921</v>
      </c>
      <c r="E80" s="53">
        <v>92109</v>
      </c>
      <c r="F80" s="53">
        <v>2480</v>
      </c>
    </row>
    <row r="81" spans="1:6" ht="25.5">
      <c r="A81" s="306" t="s">
        <v>100</v>
      </c>
      <c r="B81" s="51" t="s">
        <v>101</v>
      </c>
      <c r="C81" s="32">
        <v>17000</v>
      </c>
      <c r="D81" s="74">
        <v>921</v>
      </c>
      <c r="E81" s="74">
        <v>92109</v>
      </c>
      <c r="F81" s="74">
        <v>6220</v>
      </c>
    </row>
    <row r="82" spans="1:6" ht="25.5">
      <c r="A82" s="307"/>
      <c r="B82" s="51" t="s">
        <v>102</v>
      </c>
      <c r="C82" s="32">
        <v>1000</v>
      </c>
      <c r="D82" s="74">
        <v>801</v>
      </c>
      <c r="E82" s="74">
        <v>80101</v>
      </c>
      <c r="F82" s="74" t="s">
        <v>103</v>
      </c>
    </row>
    <row r="83" spans="1:6" ht="25.5">
      <c r="A83" s="307"/>
      <c r="B83" s="54" t="s">
        <v>104</v>
      </c>
      <c r="C83" s="33">
        <v>1500</v>
      </c>
      <c r="D83" s="55">
        <v>921</v>
      </c>
      <c r="E83" s="55">
        <v>92109</v>
      </c>
      <c r="F83" s="55">
        <v>2480</v>
      </c>
    </row>
    <row r="84" spans="1:6" ht="30.75" customHeight="1">
      <c r="A84" s="308"/>
      <c r="B84" s="16" t="s">
        <v>105</v>
      </c>
      <c r="C84" s="48">
        <v>357.66</v>
      </c>
      <c r="D84" s="56"/>
      <c r="E84" s="56"/>
      <c r="F84" s="56"/>
    </row>
    <row r="85" spans="1:6" ht="29.25" customHeight="1">
      <c r="A85" s="306" t="s">
        <v>106</v>
      </c>
      <c r="B85" s="8" t="s">
        <v>107</v>
      </c>
      <c r="C85" s="31">
        <v>786.27</v>
      </c>
      <c r="D85" s="36">
        <v>600</v>
      </c>
      <c r="E85" s="36">
        <v>60016</v>
      </c>
      <c r="F85" s="57">
        <v>4270</v>
      </c>
    </row>
    <row r="86" spans="1:6" ht="21.75" customHeight="1">
      <c r="A86" s="307"/>
      <c r="B86" s="12" t="s">
        <v>108</v>
      </c>
      <c r="C86" s="32">
        <v>260</v>
      </c>
      <c r="D86" s="74">
        <v>900</v>
      </c>
      <c r="E86" s="74">
        <v>90095</v>
      </c>
      <c r="F86" s="75" t="s">
        <v>33</v>
      </c>
    </row>
    <row r="87" spans="1:6" ht="29.25" customHeight="1">
      <c r="A87" s="307"/>
      <c r="B87" s="14" t="s">
        <v>109</v>
      </c>
      <c r="C87" s="33">
        <v>5535</v>
      </c>
      <c r="D87" s="11">
        <v>921</v>
      </c>
      <c r="E87" s="58">
        <v>92109</v>
      </c>
      <c r="F87" s="58">
        <v>6220</v>
      </c>
    </row>
    <row r="88" spans="1:6" ht="18" customHeight="1">
      <c r="A88" s="307"/>
      <c r="B88" s="16" t="s">
        <v>110</v>
      </c>
      <c r="C88" s="33">
        <v>1465</v>
      </c>
      <c r="D88" s="11">
        <v>600</v>
      </c>
      <c r="E88" s="58">
        <v>60016</v>
      </c>
      <c r="F88" s="58" t="s">
        <v>33</v>
      </c>
    </row>
    <row r="89" spans="1:6" ht="19.5" customHeight="1">
      <c r="A89" s="308"/>
      <c r="B89" s="42" t="s">
        <v>111</v>
      </c>
      <c r="C89" s="41">
        <v>1000</v>
      </c>
      <c r="D89" s="71">
        <v>921</v>
      </c>
      <c r="E89" s="59">
        <v>92109</v>
      </c>
      <c r="F89" s="59">
        <v>2480</v>
      </c>
    </row>
    <row r="90" spans="1:6" ht="18.75" customHeight="1">
      <c r="A90" s="306" t="s">
        <v>112</v>
      </c>
      <c r="B90" s="50" t="s">
        <v>113</v>
      </c>
      <c r="C90" s="31">
        <v>11500</v>
      </c>
      <c r="D90" s="304">
        <v>921</v>
      </c>
      <c r="E90" s="304">
        <v>92109</v>
      </c>
      <c r="F90" s="304">
        <v>2480</v>
      </c>
    </row>
    <row r="91" spans="1:6" ht="15" customHeight="1">
      <c r="A91" s="307"/>
      <c r="B91" s="54" t="s">
        <v>114</v>
      </c>
      <c r="C91" s="33">
        <v>2500</v>
      </c>
      <c r="D91" s="305"/>
      <c r="E91" s="305"/>
      <c r="F91" s="305"/>
    </row>
    <row r="92" spans="1:6" ht="27" customHeight="1">
      <c r="A92" s="308"/>
      <c r="B92" s="42" t="s">
        <v>115</v>
      </c>
      <c r="C92" s="38">
        <v>593.80999999999995</v>
      </c>
      <c r="D92" s="39">
        <v>801</v>
      </c>
      <c r="E92" s="39">
        <v>80101</v>
      </c>
      <c r="F92" s="39" t="s">
        <v>116</v>
      </c>
    </row>
    <row r="93" spans="1:6">
      <c r="A93" s="306" t="s">
        <v>117</v>
      </c>
      <c r="B93" s="50" t="s">
        <v>113</v>
      </c>
      <c r="C93" s="31">
        <v>8000</v>
      </c>
      <c r="D93" s="36">
        <v>921</v>
      </c>
      <c r="E93" s="36">
        <v>92109</v>
      </c>
      <c r="F93" s="36">
        <v>2480</v>
      </c>
    </row>
    <row r="94" spans="1:6" ht="28.5" customHeight="1">
      <c r="A94" s="307"/>
      <c r="B94" s="54" t="s">
        <v>118</v>
      </c>
      <c r="C94" s="33">
        <v>1200</v>
      </c>
      <c r="D94" s="10">
        <v>750</v>
      </c>
      <c r="E94" s="10">
        <v>75075</v>
      </c>
      <c r="F94" s="10">
        <v>4300</v>
      </c>
    </row>
    <row r="95" spans="1:6" ht="25.5" customHeight="1">
      <c r="A95" s="307"/>
      <c r="B95" s="54" t="s">
        <v>119</v>
      </c>
      <c r="C95" s="33">
        <v>300</v>
      </c>
      <c r="D95" s="10">
        <v>801</v>
      </c>
      <c r="E95" s="10">
        <v>80101</v>
      </c>
      <c r="F95" s="10" t="s">
        <v>116</v>
      </c>
    </row>
    <row r="96" spans="1:6" ht="23.25" customHeight="1">
      <c r="A96" s="307"/>
      <c r="B96" s="54" t="s">
        <v>120</v>
      </c>
      <c r="C96" s="33">
        <v>300</v>
      </c>
      <c r="D96" s="301">
        <v>921</v>
      </c>
      <c r="E96" s="301">
        <v>92109</v>
      </c>
      <c r="F96" s="301">
        <v>2480</v>
      </c>
    </row>
    <row r="97" spans="1:6" ht="16.5" customHeight="1">
      <c r="A97" s="308"/>
      <c r="B97" s="42" t="s">
        <v>121</v>
      </c>
      <c r="C97" s="38">
        <v>727.71</v>
      </c>
      <c r="D97" s="303"/>
      <c r="E97" s="303"/>
      <c r="F97" s="303"/>
    </row>
    <row r="98" spans="1:6" ht="12.75" customHeight="1">
      <c r="A98" s="306" t="s">
        <v>122</v>
      </c>
      <c r="B98" s="35" t="s">
        <v>123</v>
      </c>
      <c r="C98" s="31">
        <v>23000</v>
      </c>
      <c r="D98" s="36">
        <v>700</v>
      </c>
      <c r="E98" s="36">
        <v>70005</v>
      </c>
      <c r="F98" s="36">
        <v>6060</v>
      </c>
    </row>
    <row r="99" spans="1:6">
      <c r="A99" s="307"/>
      <c r="B99" s="21" t="s">
        <v>124</v>
      </c>
      <c r="C99" s="33">
        <v>2500</v>
      </c>
      <c r="D99" s="10">
        <v>754</v>
      </c>
      <c r="E99" s="10">
        <v>75412</v>
      </c>
      <c r="F99" s="10">
        <v>4210</v>
      </c>
    </row>
    <row r="100" spans="1:6">
      <c r="A100" s="307"/>
      <c r="B100" s="21" t="s">
        <v>125</v>
      </c>
      <c r="C100" s="32">
        <v>2000</v>
      </c>
      <c r="D100" s="72">
        <v>900</v>
      </c>
      <c r="E100" s="72">
        <v>90015</v>
      </c>
      <c r="F100" s="72" t="s">
        <v>64</v>
      </c>
    </row>
    <row r="101" spans="1:6" ht="12" customHeight="1">
      <c r="A101" s="307"/>
      <c r="B101" s="22" t="s">
        <v>126</v>
      </c>
      <c r="C101" s="33">
        <v>1500</v>
      </c>
      <c r="D101" s="301">
        <v>921</v>
      </c>
      <c r="E101" s="301">
        <v>92109</v>
      </c>
      <c r="F101" s="309">
        <v>2480</v>
      </c>
    </row>
    <row r="102" spans="1:6">
      <c r="A102" s="308"/>
      <c r="B102" s="19" t="s">
        <v>127</v>
      </c>
      <c r="C102" s="38">
        <v>1322.34</v>
      </c>
      <c r="D102" s="303"/>
      <c r="E102" s="303"/>
      <c r="F102" s="310"/>
    </row>
    <row r="103" spans="1:6" ht="24" customHeight="1">
      <c r="A103" s="306" t="s">
        <v>128</v>
      </c>
      <c r="B103" s="35" t="s">
        <v>129</v>
      </c>
      <c r="C103" s="60">
        <v>7000</v>
      </c>
      <c r="D103" s="36">
        <v>600</v>
      </c>
      <c r="E103" s="36">
        <v>60016</v>
      </c>
      <c r="F103" s="36">
        <v>4270</v>
      </c>
    </row>
    <row r="104" spans="1:6" ht="22.5" customHeight="1">
      <c r="A104" s="307"/>
      <c r="B104" s="22" t="s">
        <v>130</v>
      </c>
      <c r="C104" s="61">
        <v>3000</v>
      </c>
      <c r="D104" s="36">
        <v>600</v>
      </c>
      <c r="E104" s="36">
        <v>60016</v>
      </c>
      <c r="F104" s="36">
        <v>4270</v>
      </c>
    </row>
    <row r="105" spans="1:6" ht="24.75" customHeight="1">
      <c r="A105" s="308"/>
      <c r="B105" s="22" t="s">
        <v>131</v>
      </c>
      <c r="C105" s="62">
        <v>1630.92</v>
      </c>
      <c r="D105" s="39">
        <v>921</v>
      </c>
      <c r="E105" s="39">
        <v>92109</v>
      </c>
      <c r="F105" s="39">
        <v>2480</v>
      </c>
    </row>
    <row r="106" spans="1:6" ht="25.5">
      <c r="A106" s="306" t="s">
        <v>132</v>
      </c>
      <c r="B106" s="35" t="s">
        <v>133</v>
      </c>
      <c r="C106" s="60">
        <v>10722</v>
      </c>
      <c r="D106" s="36">
        <v>600</v>
      </c>
      <c r="E106" s="36">
        <v>60016</v>
      </c>
      <c r="F106" s="36" t="s">
        <v>134</v>
      </c>
    </row>
    <row r="107" spans="1:6" ht="19.5" customHeight="1">
      <c r="A107" s="307"/>
      <c r="B107" s="21" t="s">
        <v>135</v>
      </c>
      <c r="C107" s="63">
        <v>500</v>
      </c>
      <c r="D107" s="10">
        <v>801</v>
      </c>
      <c r="E107" s="10">
        <v>80101</v>
      </c>
      <c r="F107" s="11" t="s">
        <v>136</v>
      </c>
    </row>
    <row r="108" spans="1:6" ht="36.75" customHeight="1">
      <c r="A108" s="307"/>
      <c r="B108" s="22" t="s">
        <v>137</v>
      </c>
      <c r="C108" s="61">
        <v>3000</v>
      </c>
      <c r="D108" s="10">
        <v>900</v>
      </c>
      <c r="E108" s="10">
        <v>90095</v>
      </c>
      <c r="F108" s="10" t="s">
        <v>33</v>
      </c>
    </row>
    <row r="109" spans="1:6" ht="18" customHeight="1">
      <c r="A109" s="307"/>
      <c r="B109" s="37" t="s">
        <v>143</v>
      </c>
      <c r="C109" s="64">
        <v>1080</v>
      </c>
      <c r="D109" s="68">
        <v>754</v>
      </c>
      <c r="E109" s="68">
        <v>75478</v>
      </c>
      <c r="F109" s="68">
        <v>6060</v>
      </c>
    </row>
    <row r="110" spans="1:6" ht="15.75" customHeight="1">
      <c r="A110" s="307"/>
      <c r="B110" s="37" t="s">
        <v>138</v>
      </c>
      <c r="C110" s="64">
        <v>2000</v>
      </c>
      <c r="D110" s="301">
        <v>921</v>
      </c>
      <c r="E110" s="301">
        <v>92109</v>
      </c>
      <c r="F110" s="301">
        <v>2480</v>
      </c>
    </row>
    <row r="111" spans="1:6">
      <c r="A111" s="307"/>
      <c r="B111" s="37" t="s">
        <v>15</v>
      </c>
      <c r="C111" s="64">
        <v>2000</v>
      </c>
      <c r="D111" s="302"/>
      <c r="E111" s="302"/>
      <c r="F111" s="302"/>
    </row>
    <row r="112" spans="1:6" ht="22.5" customHeight="1">
      <c r="A112" s="308"/>
      <c r="B112" s="19" t="s">
        <v>139</v>
      </c>
      <c r="C112" s="38">
        <v>5000</v>
      </c>
      <c r="D112" s="303"/>
      <c r="E112" s="303"/>
      <c r="F112" s="303"/>
    </row>
    <row r="113" spans="1:6" ht="15" customHeight="1">
      <c r="A113" s="65" t="s">
        <v>140</v>
      </c>
      <c r="B113" s="65"/>
      <c r="C113" s="66">
        <f>SUM(C9:C112)</f>
        <v>412724.18999999994</v>
      </c>
      <c r="D113" s="67"/>
      <c r="E113" s="67"/>
      <c r="F113" s="67"/>
    </row>
  </sheetData>
  <mergeCells count="61">
    <mergeCell ref="A13:A17"/>
    <mergeCell ref="D14:D17"/>
    <mergeCell ref="E14:E17"/>
    <mergeCell ref="F14:F17"/>
    <mergeCell ref="A6:D6"/>
    <mergeCell ref="A9:A12"/>
    <mergeCell ref="D10:D12"/>
    <mergeCell ref="E10:E12"/>
    <mergeCell ref="F10:F12"/>
    <mergeCell ref="A40:A42"/>
    <mergeCell ref="A18:A26"/>
    <mergeCell ref="D18:D21"/>
    <mergeCell ref="E18:E21"/>
    <mergeCell ref="F18:F21"/>
    <mergeCell ref="D22:D23"/>
    <mergeCell ref="E22:E23"/>
    <mergeCell ref="F22:F23"/>
    <mergeCell ref="A27:A32"/>
    <mergeCell ref="A33:A39"/>
    <mergeCell ref="D35:D37"/>
    <mergeCell ref="E35:E37"/>
    <mergeCell ref="F35:F37"/>
    <mergeCell ref="A52:A57"/>
    <mergeCell ref="D56:D57"/>
    <mergeCell ref="E56:E57"/>
    <mergeCell ref="F56:F57"/>
    <mergeCell ref="A58:A60"/>
    <mergeCell ref="A43:A44"/>
    <mergeCell ref="A45:A51"/>
    <mergeCell ref="D45:D47"/>
    <mergeCell ref="E45:E47"/>
    <mergeCell ref="F45:F47"/>
    <mergeCell ref="E61:E63"/>
    <mergeCell ref="F61:F63"/>
    <mergeCell ref="A73:A77"/>
    <mergeCell ref="A78:A80"/>
    <mergeCell ref="A81:A84"/>
    <mergeCell ref="A67:A72"/>
    <mergeCell ref="D70:D72"/>
    <mergeCell ref="E70:E72"/>
    <mergeCell ref="F70:F72"/>
    <mergeCell ref="A61:A66"/>
    <mergeCell ref="D61:D63"/>
    <mergeCell ref="A85:A89"/>
    <mergeCell ref="A90:A92"/>
    <mergeCell ref="A106:A112"/>
    <mergeCell ref="D110:D112"/>
    <mergeCell ref="E110:E112"/>
    <mergeCell ref="F110:F112"/>
    <mergeCell ref="E90:E91"/>
    <mergeCell ref="F90:F91"/>
    <mergeCell ref="A93:A97"/>
    <mergeCell ref="D96:D97"/>
    <mergeCell ref="E96:E97"/>
    <mergeCell ref="F96:F97"/>
    <mergeCell ref="D90:D91"/>
    <mergeCell ref="A98:A102"/>
    <mergeCell ref="D101:D102"/>
    <mergeCell ref="E101:E102"/>
    <mergeCell ref="F101:F102"/>
    <mergeCell ref="A103:A105"/>
  </mergeCells>
  <pageMargins left="0.7" right="0.7" top="0.75" bottom="0.75" header="0.3" footer="0.3"/>
  <pageSetup paperSize="9" scale="94" fitToHeight="0" orientation="landscape" horizontalDpi="4294967294" vertic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Tabela nr 2a</vt:lpstr>
      <vt:lpstr>zał.2</vt:lpstr>
      <vt:lpstr>zał.4.</vt:lpstr>
      <vt:lpstr>zał.5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2017-10-17T14:50:38Z</cp:lastPrinted>
  <dcterms:created xsi:type="dcterms:W3CDTF">2017-09-22T11:11:21Z</dcterms:created>
  <dcterms:modified xsi:type="dcterms:W3CDTF">2017-10-17T14:50:49Z</dcterms:modified>
</cp:coreProperties>
</file>