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karczewska\Desktop\BUDŻET 2017 ROK\BUDŻET 2017\ZMIANY BUDŻETU\Zmiana 29.11.2017 Rada\"/>
    </mc:Choice>
  </mc:AlternateContent>
  <bookViews>
    <workbookView xWindow="0" yWindow="0" windowWidth="19200" windowHeight="10995" activeTab="5"/>
  </bookViews>
  <sheets>
    <sheet name="Tabela nr 2a" sheetId="1" r:id="rId1"/>
    <sheet name="zał.1." sheetId="3" r:id="rId2"/>
    <sheet name="zał.5" sheetId="4" r:id="rId3"/>
    <sheet name="zał.6" sheetId="5" r:id="rId4"/>
    <sheet name="zał.11" sheetId="2" r:id="rId5"/>
    <sheet name="Zał 13" sheetId="6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6" i="6" l="1"/>
  <c r="H46" i="6"/>
  <c r="H45" i="6" s="1"/>
  <c r="E46" i="6"/>
  <c r="Q45" i="6"/>
  <c r="P45" i="6"/>
  <c r="O45" i="6"/>
  <c r="N45" i="6"/>
  <c r="M45" i="6"/>
  <c r="L45" i="6"/>
  <c r="K45" i="6"/>
  <c r="J45" i="6"/>
  <c r="I45" i="6"/>
  <c r="G45" i="6"/>
  <c r="F45" i="6"/>
  <c r="E45" i="6"/>
  <c r="I40" i="6"/>
  <c r="H40" i="6"/>
  <c r="H39" i="6" s="1"/>
  <c r="E40" i="6"/>
  <c r="Q39" i="6"/>
  <c r="P39" i="6"/>
  <c r="O39" i="6"/>
  <c r="N39" i="6"/>
  <c r="M39" i="6"/>
  <c r="L39" i="6"/>
  <c r="K39" i="6"/>
  <c r="J39" i="6"/>
  <c r="I39" i="6"/>
  <c r="G39" i="6"/>
  <c r="F39" i="6"/>
  <c r="E39" i="6"/>
  <c r="M34" i="6"/>
  <c r="I34" i="6"/>
  <c r="H34" i="6" s="1"/>
  <c r="H33" i="6" s="1"/>
  <c r="G34" i="6"/>
  <c r="G33" i="6" s="1"/>
  <c r="G28" i="6" s="1"/>
  <c r="Q33" i="6"/>
  <c r="P33" i="6"/>
  <c r="P28" i="6" s="1"/>
  <c r="P47" i="6" s="1"/>
  <c r="O33" i="6"/>
  <c r="N33" i="6"/>
  <c r="N28" i="6" s="1"/>
  <c r="N47" i="6" s="1"/>
  <c r="M33" i="6"/>
  <c r="L33" i="6"/>
  <c r="L28" i="6" s="1"/>
  <c r="K33" i="6"/>
  <c r="J33" i="6"/>
  <c r="J28" i="6" s="1"/>
  <c r="J47" i="6" s="1"/>
  <c r="Q28" i="6"/>
  <c r="Q47" i="6" s="1"/>
  <c r="O28" i="6"/>
  <c r="O47" i="6" s="1"/>
  <c r="M28" i="6"/>
  <c r="M47" i="6" s="1"/>
  <c r="K28" i="6"/>
  <c r="K47" i="6" s="1"/>
  <c r="M27" i="6"/>
  <c r="I27" i="6"/>
  <c r="H27" i="6" s="1"/>
  <c r="H26" i="6" s="1"/>
  <c r="H15" i="6" s="1"/>
  <c r="G27" i="6"/>
  <c r="G26" i="6" s="1"/>
  <c r="Q26" i="6"/>
  <c r="P26" i="6"/>
  <c r="O26" i="6"/>
  <c r="N26" i="6"/>
  <c r="M26" i="6"/>
  <c r="L26" i="6"/>
  <c r="K26" i="6"/>
  <c r="J26" i="6"/>
  <c r="M21" i="6"/>
  <c r="I21" i="6"/>
  <c r="H21" i="6" s="1"/>
  <c r="H20" i="6" s="1"/>
  <c r="G21" i="6"/>
  <c r="G20" i="6" s="1"/>
  <c r="E20" i="6" s="1"/>
  <c r="Q20" i="6"/>
  <c r="P20" i="6"/>
  <c r="O20" i="6"/>
  <c r="N20" i="6"/>
  <c r="M20" i="6"/>
  <c r="L20" i="6"/>
  <c r="K20" i="6"/>
  <c r="J20" i="6"/>
  <c r="Q15" i="6"/>
  <c r="P15" i="6"/>
  <c r="O15" i="6"/>
  <c r="N15" i="6"/>
  <c r="M15" i="6"/>
  <c r="L15" i="6"/>
  <c r="K15" i="6"/>
  <c r="J15" i="6"/>
  <c r="F15" i="6"/>
  <c r="F38" i="5"/>
  <c r="F28" i="5"/>
  <c r="L47" i="6" l="1"/>
  <c r="G47" i="6"/>
  <c r="G15" i="6"/>
  <c r="E26" i="6"/>
  <c r="E15" i="6" s="1"/>
  <c r="H28" i="6"/>
  <c r="H47" i="6" s="1"/>
  <c r="I20" i="6"/>
  <c r="F21" i="6"/>
  <c r="E21" i="6" s="1"/>
  <c r="I26" i="6"/>
  <c r="I15" i="6" s="1"/>
  <c r="F27" i="6"/>
  <c r="E27" i="6" s="1"/>
  <c r="I33" i="6"/>
  <c r="I28" i="6" s="1"/>
  <c r="I47" i="6" s="1"/>
  <c r="F34" i="6"/>
  <c r="F39" i="5"/>
  <c r="E34" i="6" l="1"/>
  <c r="E33" i="6" s="1"/>
  <c r="E28" i="6" s="1"/>
  <c r="E47" i="6" s="1"/>
  <c r="F33" i="6"/>
  <c r="F28" i="6" s="1"/>
  <c r="F47" i="6" s="1"/>
  <c r="I13" i="4" l="1"/>
  <c r="D13" i="4"/>
  <c r="D23" i="3" l="1"/>
  <c r="D12" i="3"/>
  <c r="D11" i="3"/>
  <c r="C113" i="2" l="1"/>
  <c r="K65" i="1" l="1"/>
  <c r="I65" i="1"/>
  <c r="H65" i="1"/>
  <c r="G65" i="1"/>
  <c r="F65" i="1"/>
  <c r="K43" i="1"/>
</calcChain>
</file>

<file path=xl/sharedStrings.xml><?xml version="1.0" encoding="utf-8"?>
<sst xmlns="http://schemas.openxmlformats.org/spreadsheetml/2006/main" count="596" uniqueCount="379">
  <si>
    <t xml:space="preserve"> </t>
  </si>
  <si>
    <t>Tabela nr 2a</t>
  </si>
  <si>
    <t xml:space="preserve">Zadania inwestycyjne w 2017 rok   </t>
  </si>
  <si>
    <t>PO ZMIANACH</t>
  </si>
  <si>
    <t>Lp.</t>
  </si>
  <si>
    <t>Dział</t>
  </si>
  <si>
    <t>Rozdz.</t>
  </si>
  <si>
    <t>§</t>
  </si>
  <si>
    <t>Nazwa zadania inwestycyjnego</t>
  </si>
  <si>
    <t>Łączne koszty finansowe</t>
  </si>
  <si>
    <t>Planowane wydatki</t>
  </si>
  <si>
    <t>Jednostka organizacyjna realizująca program lub koordynująca wykonanie programu</t>
  </si>
  <si>
    <t>Planowane wydatki na rok 2017 ogółem</t>
  </si>
  <si>
    <t>z tego źródła finansowania</t>
  </si>
  <si>
    <t>środki wymienione
w art. 5 ust. 1 pkt 2 i 3 u.f.p.</t>
  </si>
  <si>
    <t>dochody własne jst</t>
  </si>
  <si>
    <t>kredyty
i pożyczki</t>
  </si>
  <si>
    <t>środki pochodzące
z innych  źródeł*</t>
  </si>
  <si>
    <t>010</t>
  </si>
  <si>
    <t>01010</t>
  </si>
  <si>
    <t>Rozbudowa sieci wodociągowych poprzez</t>
  </si>
  <si>
    <t>A.      
B.
C.</t>
  </si>
  <si>
    <t>Zakład Komunalny             (dotacja)</t>
  </si>
  <si>
    <t>Przebudowa sieci wodociągowej w ul. Bydgoskiej w Sicienku</t>
  </si>
  <si>
    <t>Rozbudowa sieci wodociągowej w Strzelewie</t>
  </si>
  <si>
    <t>Rozbudowa sieci wodociągowej w ul. Górzystej w Osówcu</t>
  </si>
  <si>
    <t>Rozbudowa sieci wodociągowej w Pawłówku od ul Akacjowej do dz. nr 27/1 i 27/27</t>
  </si>
  <si>
    <t>Przebudowa  wraz z rozbudową wodociągowej  pompowni strefowej na działce nr 44/26 w miejscowosci Wojnowo Gmina Sicienko</t>
  </si>
  <si>
    <t xml:space="preserve">A.      
B.
C.  </t>
  </si>
  <si>
    <t xml:space="preserve">Rozbudowa drogi wojewódzkiej nr 244 Kamieniec-Strzelce Dolne poprzez budowę ścieżki rowerowej Wojnowo-Mochle gm. Sicienko- pomoc finansowa   </t>
  </si>
  <si>
    <t>dotacja celowa dla Województwa Kujawsko-Pomorskiego</t>
  </si>
  <si>
    <t xml:space="preserve">Przebudowa  drogi wojewódzkiej nr 243  poprzez remont chodnika w miejscowości Słupowo gm. Sicienko- pomoc finansowa   </t>
  </si>
  <si>
    <t>Rozbudowa drogi powiatowej 1920C Samsieczynek- Wojnowo- ulicy Bydgoskiej i Nakielskiej w Sicienku - pomoc finansowa</t>
  </si>
  <si>
    <t>dotacja celowa dla Powiatu Bydgoskiego</t>
  </si>
  <si>
    <t xml:space="preserve">Budowa dróg gminnych w Pawłówku ul. Mała Góra - dokumentacja </t>
  </si>
  <si>
    <t xml:space="preserve">A.      
B.  
C.  </t>
  </si>
  <si>
    <t>Urząd Gminy</t>
  </si>
  <si>
    <t>Budowa odcinka drogi gminnej nr 50302 ul. Łąkowa w Kruszynie</t>
  </si>
  <si>
    <t xml:space="preserve">A.      
B.  
C.   </t>
  </si>
  <si>
    <t>Budowa odcinka  drogi gminnej  nr  G50305C   Samsieczno- Marynin  - dokumentacja II etap</t>
  </si>
  <si>
    <t xml:space="preserve">Przebudowa dróg gminnych i osiedlowych poprzez   powierzchniowe utrwalenie nawierzchni, w tym: </t>
  </si>
  <si>
    <t>droga gminna w Dąbrówczynie</t>
  </si>
  <si>
    <t>strona 1</t>
  </si>
  <si>
    <t>droga gminna w Mochlu dz nr 161/32;161/44; 161/53 i 161/65 - dokumentacja techniczna</t>
  </si>
  <si>
    <t>Przebudowa drogi gminnej w Teresinie dz. nr 14/15</t>
  </si>
  <si>
    <t>Przebudowa drogi gminnej Osówiec Wybudowanie - utwardzenie ul. Poziomkowej, Jagodowej i Malinowej - dokumentacja</t>
  </si>
  <si>
    <t xml:space="preserve">Budowa dróg gminnych w Pawłówku ul. Leśna  </t>
  </si>
  <si>
    <t xml:space="preserve">Przebudowa skrzyżowania w Teresinie - dokumentacja </t>
  </si>
  <si>
    <t>Budowa ulic w Sicienku  - ul. Klonowa</t>
  </si>
  <si>
    <t xml:space="preserve">A.      
B.250 000,00
C.  </t>
  </si>
  <si>
    <t>Budowa chodnika w ciągu ulicy Dąbrowieckiej w Sicienku ( wykup gruntów)</t>
  </si>
  <si>
    <t>A.     
B.
C.</t>
  </si>
  <si>
    <t>Wykup dróg</t>
  </si>
  <si>
    <t>Zakup nieruchomości</t>
  </si>
  <si>
    <t>Dofinansowanie zakupu samochodu przez Policję</t>
  </si>
  <si>
    <t>Wpłata na fundusz celowy Komendy Powiatowej Policji</t>
  </si>
  <si>
    <t>Dofinansowanie zakupu używanego samochodu ratowniczo- gaśniczego dla OSP Sicienko</t>
  </si>
  <si>
    <t>Dotacja celowa dla OSP Sicienko</t>
  </si>
  <si>
    <t xml:space="preserve">Zakup agregatu prądotwórczego </t>
  </si>
  <si>
    <t>Kompleksowa modernizacja energetyczna budynku  Szkoły Podstawowej w Strzelewie</t>
  </si>
  <si>
    <t>Kompleksowa modernizacja energetyczna budynku  Szkoły Podstawowej w Samsiecznie</t>
  </si>
  <si>
    <t>Przebudowa wewnętrznej instalacji gazowej w budynku Szkoły Podstawowej w Kruszynie</t>
  </si>
  <si>
    <t>Szkoła Podstawowa w Kruszynie</t>
  </si>
  <si>
    <t>Rozwój infrastruktury wodno-kanalizacyjnej w Gminie Sicienko, w tym</t>
  </si>
  <si>
    <t xml:space="preserve">A.     
B. 350 000,00
C. </t>
  </si>
  <si>
    <t>Budowa sieci kanalizacyjnej w Kruszynie -    etap I odcinek sieci  od ul.Czaplej w Bydgoszczy do Kruszyna</t>
  </si>
  <si>
    <t>Budowa sieci kanalizacyjnej w Kruszynie -    część etapu II( centrum wsi)</t>
  </si>
  <si>
    <t>strona:2</t>
  </si>
  <si>
    <t>Przebudowa sieci wodociągowej w Kruszynie                           ( ul. Ogrodowa)</t>
  </si>
  <si>
    <t>Budowa kanalizacji sanitarnej wraz z przykanalikami w miejscowości Goncarzewy i przesyłem ścieków do przepompowni w Teresinie opracowanie  analizy efektywności kosztowej</t>
  </si>
  <si>
    <t>Przebudowa i rozbudowa oczyszczalni ścieków w Wojnowie</t>
  </si>
  <si>
    <t xml:space="preserve">Budowa przydomowych oczyszczalni ścieków  i przyłączy ciśnieniowych do sieci kanalizacji sanitarnej- dotacja </t>
  </si>
  <si>
    <t>A.   
B.
C.</t>
  </si>
  <si>
    <t>Dotacja dla podmiotów nienależących do sektora finansów publicznych</t>
  </si>
  <si>
    <t>Budowa oświetlenia ulicznego, w tym:</t>
  </si>
  <si>
    <t xml:space="preserve"> Kruszyn - I etap - dokumentacja techniczna ul Osówiecka, ul. Łąkowa, ul. Leśna do ul. Brzozowej- dokumentacja</t>
  </si>
  <si>
    <t>Mochle - droga do działek nr 131/…- dokumentacja</t>
  </si>
  <si>
    <t>Osówiec ul. Przy Lesie 1 punkt</t>
  </si>
  <si>
    <t>Pawłówek - Przeniesienie lamp z ul. Przyjaznej na ul. Nad Torem - dokumentacja</t>
  </si>
  <si>
    <t>Sicienko - ul. Lipowa 1 punkt, ul. Akacjowa 2 punkty</t>
  </si>
  <si>
    <t>Kamieniec - dokumentacja</t>
  </si>
  <si>
    <t xml:space="preserve">Rozbudowa oświetlenia w Strzelewie </t>
  </si>
  <si>
    <t>Budowa   świetlicy wiejskiej w Łukowcu</t>
  </si>
  <si>
    <t>Budowa   świetlicy wiejskiej w Teresinie</t>
  </si>
  <si>
    <t xml:space="preserve">Przebudowa świetlicy wiejskiej   w Dąbrówce Nowej    </t>
  </si>
  <si>
    <t>Budowa szamba przy świetlicy wiejskiej w Trzemiętówku</t>
  </si>
  <si>
    <t>dotacja dla Gminnego Ośrodka Kultury w Sicienku</t>
  </si>
  <si>
    <t>Budowa ogrodzenia placu zabaw w Osówcu</t>
  </si>
  <si>
    <t>Budowa ogrodzenia wokół boiska i wydzielenie placu zabaw w Trzemiętowie Kol.</t>
  </si>
  <si>
    <t>Budowa boiska wielofunkcyjnego w Nowaczkowie</t>
  </si>
  <si>
    <t>Ogółem</t>
  </si>
  <si>
    <t xml:space="preserve">A.     
B.  600 000,00
C.   </t>
  </si>
  <si>
    <t>x</t>
  </si>
  <si>
    <t>* Wybrać odpowiednie oznaczenie źródła finansowania:</t>
  </si>
  <si>
    <t>A. Dotacje i środki z budżetu państwa (np. od wojewody, MEN, UKFiS, MS i itp..)</t>
  </si>
  <si>
    <t>B. Środki i dotacje otrzymane od innych jst oraz innych jednostek zaliczanych do sektora finansów publicznych</t>
  </si>
  <si>
    <t xml:space="preserve">C. Inne źródła  </t>
  </si>
  <si>
    <t>strona:3</t>
  </si>
  <si>
    <t xml:space="preserve">OGÓŁEM </t>
  </si>
  <si>
    <t>Remont budynku  magazynowego, znajdującego się  przy świetlicy wiejskiej</t>
  </si>
  <si>
    <t>Doposażenie świetlicy wiejskiej</t>
  </si>
  <si>
    <t>Zorganizowanie festynu rodzinnego</t>
  </si>
  <si>
    <t>Dofinansowanie zakupu agregatu prądotwórczego</t>
  </si>
  <si>
    <t>4210;4300</t>
  </si>
  <si>
    <t>Zagospodarowanie i uporządkowanie działek gminnych o nr ewidenyjnym 118 i 44, usytuowanych w centrum wsi</t>
  </si>
  <si>
    <t>4210;4240;4300</t>
  </si>
  <si>
    <t>Doposażenie Szkoły Podstawowej w Kruszynie</t>
  </si>
  <si>
    <t>4270;4300</t>
  </si>
  <si>
    <t>Sporządzenie projektu oraz rozpoczęcie prac związanych z odwodnieniem ulicy Spacerowej i Stromej</t>
  </si>
  <si>
    <t>ZIELONCZYN</t>
  </si>
  <si>
    <t>Doposażenie świetlicy wiejskiej w Zawadzie - między innymi zakup drabiny i narzędzi do drewna</t>
  </si>
  <si>
    <t xml:space="preserve">Nawiezienie kruszywa i załatanie dziur na drodze gminnej działka nr 20/1 w Zawadzie </t>
  </si>
  <si>
    <t xml:space="preserve">Nawiezienie kruszywa na drogę gminną działka nr 44 w Zawadzie , obręb geodezyjny Strzelewo </t>
  </si>
  <si>
    <t>ZAWADA - UGODA</t>
  </si>
  <si>
    <t>Organizacja imprezy integracyjnej dla mieszkańców</t>
  </si>
  <si>
    <t>Doposażenie świetlicy wiejskiej w Wojnowie</t>
  </si>
  <si>
    <t>6050;4270</t>
  </si>
  <si>
    <t>Zamontowanie 2 lamp</t>
  </si>
  <si>
    <t xml:space="preserve">Doposażenie  Ochotniczej Straży Pożarnej w Wojnowie </t>
  </si>
  <si>
    <t>Zakup działki nr  3/8</t>
  </si>
  <si>
    <t>WOJNOWO</t>
  </si>
  <si>
    <t xml:space="preserve">Imprezy integracyjne dla mieszkańców </t>
  </si>
  <si>
    <t>Zakup sprzętu sportowego do Świetlicy Wiejskiej w Trzemiętówku</t>
  </si>
  <si>
    <t>4210;4240</t>
  </si>
  <si>
    <t>Zakup sprzętu sportowego do Sali gimnastycznej SP Trzemiętowo</t>
  </si>
  <si>
    <t>Wykonanie tablicy ogłoszeniowej w Wierzchucinku przy posesji Państwa Pawlisz</t>
  </si>
  <si>
    <t xml:space="preserve">Remont i doposażenie świetlicy w Wierzchucinku </t>
  </si>
  <si>
    <t>WIERZCHUCICE</t>
  </si>
  <si>
    <t xml:space="preserve">Dofinansowanie Szkoły Podstawowej w Trzemiętowie poprzez zakup sprzętu sportowego </t>
  </si>
  <si>
    <t xml:space="preserve">Dofinansowanie  festynów rodzinnych </t>
  </si>
  <si>
    <t>WIERZCHUCINEK</t>
  </si>
  <si>
    <t xml:space="preserve">Doposażenie świetlicy wiejskiej w Trzemiętówku </t>
  </si>
  <si>
    <t>Przedłużenie przepustu rowu - działka nr 74</t>
  </si>
  <si>
    <t>Zakup wraz z montażem zbiornika bezodpływowego na ścieki przy budynku świetlicy wiejskiej w Trzemiętówku</t>
  </si>
  <si>
    <t>Zakup narybku do zbiornika wodnego w Trzemietówku</t>
  </si>
  <si>
    <t>Utwardzenie kruszywem odcinka drogi (działki gminne nr: 117,124,135)</t>
  </si>
  <si>
    <t>TRZEMIĘTÓWKO</t>
  </si>
  <si>
    <t>Środki na organizację imprez integracyjnych dla mieszkańców Sołectwa Trzemiętowo</t>
  </si>
  <si>
    <t>Remont świetlicy wiejskiej w Trzemiętowie tj. malowanie ścian i inne prace drobnoremontowe</t>
  </si>
  <si>
    <t>4240;4210</t>
  </si>
  <si>
    <t>Doposażenie Sali gimnastycznej w Szkole Podstawowej w Trzemiętowie</t>
  </si>
  <si>
    <t>TRZEMIĘTOWO</t>
  </si>
  <si>
    <t>Organizacja imprez integracyjnych dla dzieci  i dorosłych mieszkańców Sołectwa Teresin</t>
  </si>
  <si>
    <t xml:space="preserve">Wykonanie dokumentacji technicznej i rozpoczęcie przebudowy drogi gminnej w Teresinie  przy blokach-działka  nr 14/15 </t>
  </si>
  <si>
    <t>Wykonanie dokumentacji techniczenej i rozpoczęcie przebudowy skrzyżowania drogi powiatowej z drogą gminną nr dz. 14/12 i drogą gminną nr dz.9 i 4/3 stanowiącą dojazd do Fundacji, polegającej na postawieniu wiaty przystankowej, wybudowaniu części chodnika, azylu drogowego i przejścia dla pieszych</t>
  </si>
  <si>
    <t>TERESIN</t>
  </si>
  <si>
    <t>Usuwanie skutków nawałnicy, która miała miejsce w dniu 11 sierpnia 2017 roku</t>
  </si>
  <si>
    <t>Zakup kombinezonów przeciwdeszczowych dla jednostki Ochotniczej Straży Pożarnej w Wojnowie</t>
  </si>
  <si>
    <t>Utwardzenie kruszywem kamiennym zjazdu i  drogi gminnej    pomiędzy posesjami nr 16 i 49 (działka nr 90)</t>
  </si>
  <si>
    <t>4210;4270; 4300</t>
  </si>
  <si>
    <t>Zagospodarowanie terenu wokół stawu wiejskiego poprzez zakup dwóch ławek i kosza na śmieci  oraz wysypanie kruszywem kamiennym ścieżki</t>
  </si>
  <si>
    <t xml:space="preserve">Podniesienie standardu oświetlenia drogowego na odcinku drogi gminnej ( działka nr 98) poprzez powieszenie dwóch opraw na istniejących słupach </t>
  </si>
  <si>
    <t>SZCZUTKI</t>
  </si>
  <si>
    <t>Remont schodów do świetlicy</t>
  </si>
  <si>
    <t>Organizacja festynu - Piknik rodzinny</t>
  </si>
  <si>
    <t>Organizacja festynu- Święto truskawki</t>
  </si>
  <si>
    <t>Usuwanie skutków nawałnicy z 11 sierpnia 2017 roku</t>
  </si>
  <si>
    <t>4270;6050</t>
  </si>
  <si>
    <t>Projekt montażu 2 lamp przy drodze do Kamieńca</t>
  </si>
  <si>
    <t>Wykonanie ogrodzenia przy szkole</t>
  </si>
  <si>
    <t>STRZELEWO</t>
  </si>
  <si>
    <t>Ochrona Kasztanowców w Sicienku</t>
  </si>
  <si>
    <t>Zakup sprzętu ratowniczo-gaśniczego dla OSP w Sicienku</t>
  </si>
  <si>
    <t>6050; 4270</t>
  </si>
  <si>
    <t>Montaż 1 lampy na ul Lipowej i 2 lamp na   ul. Akacjowej w Sicienku</t>
  </si>
  <si>
    <t>Wykonanie trwałego podestu pod wiatą przy ITK w Sicienku</t>
  </si>
  <si>
    <t>Organizacja spotkań  integracyjnych dla mieszkańców sołectwa</t>
  </si>
  <si>
    <t>Zakup sprzętu do ćwiczeń na wolnym powietrzu</t>
  </si>
  <si>
    <t>SICIENKO</t>
  </si>
  <si>
    <t>Spotkania integracyjne mieszkańców</t>
  </si>
  <si>
    <t>Dofinansowanie usługi czesania nawierzchni boiska wiejskiego w Samsiecznie</t>
  </si>
  <si>
    <t>Opracowanie dokumentacji projektowej na remont drogi do Marynina</t>
  </si>
  <si>
    <t>SAMSIECZNO</t>
  </si>
  <si>
    <t>Organizacja dwóch imprez integracyjnych</t>
  </si>
  <si>
    <t>Wyposażenie nowej  świetlicy wiejskiej</t>
  </si>
  <si>
    <t>Dofinansowanie imprezy "Dzień Dziecka" w SP Kruszyn</t>
  </si>
  <si>
    <t>Dofinansowanie akcji "Sprzątanie Świata"</t>
  </si>
  <si>
    <t>Sporządzenie dokumentacji przeniesienia lamp z ul. Przyjaznej na ul. Nad Torem</t>
  </si>
  <si>
    <t>Sporządzenie dokumentacji przebudowy ul. Mała Góra</t>
  </si>
  <si>
    <t>PAWŁÓWEK</t>
  </si>
  <si>
    <t>Wykonanie projektu utwardzenia drogi wraz z odwodnieniem na ul. Poziomkowej, ul. Jagodowej oraz Malinowej</t>
  </si>
  <si>
    <t>Postawienie 2  lamp na ul.Starowiejskiej</t>
  </si>
  <si>
    <t>Postawienie 1 lampy na ul. Przy Lesie</t>
  </si>
  <si>
    <t>Wykonanie ogrodzenia placu zabaw na Osiedlu Bajka</t>
  </si>
  <si>
    <t>Organizacja imprez integracyjnych</t>
  </si>
  <si>
    <t>Zakup nagłośnienia do świetlicy</t>
  </si>
  <si>
    <t xml:space="preserve">Koszenie trawy  </t>
  </si>
  <si>
    <t>OSÓWIEC</t>
  </si>
  <si>
    <t>Organizacja pikniku sołeckiego</t>
  </si>
  <si>
    <t>Budowa boiska wielofunkcyjnego o wym 15x30 zgodnie z opracowaną dokumentacją</t>
  </si>
  <si>
    <t>NOWACZKOWO</t>
  </si>
  <si>
    <t>Dofinansowanie SP w Trzemiętowie - doposażenie Sali gimnastycznej</t>
  </si>
  <si>
    <t>Dofinansowanie działalności świetlicy oraz organizacja imprez integracyjnych w świetlicy</t>
  </si>
  <si>
    <t>4210:4300</t>
  </si>
  <si>
    <t>MURUCIN</t>
  </si>
  <si>
    <t>Doposażenie dla OSP Wojnowo</t>
  </si>
  <si>
    <t>Organizacja imprez integracyjnych dla mieszkańców</t>
  </si>
  <si>
    <t>Wykonanie  ławek i stołów  do wiaty drewnianej przy świetlicy wiejskiej</t>
  </si>
  <si>
    <t xml:space="preserve">Koszenie trawy wokół świetlicy  i placu zabaw w  Mochlu i Piotrkówku </t>
  </si>
  <si>
    <t>Projekt oświetlenia drogowego do  dz. nr 131</t>
  </si>
  <si>
    <t xml:space="preserve">Zakup kamienia  na drogę Chmielewo dz. nr 77,  Piotrkówko dz. nr 25,  Mochle- dz. nr 264                </t>
  </si>
  <si>
    <t>MOCHLE</t>
  </si>
  <si>
    <t>Doposażenie remizy OSP Łukowiec w nieżbędny sprzęt pozwalający na uczestnictwo w akcjach ratowniczych</t>
  </si>
  <si>
    <t>4210; 4240</t>
  </si>
  <si>
    <t>Doposażenie Szkoły Podstawowej w Trzemiętowie w sprzęt sportowy i pomoce dydaktyczne</t>
  </si>
  <si>
    <t>Doposażenie OSP  Łukowiec poprzez zakup węży</t>
  </si>
  <si>
    <t>Podwieszenie dwóch lamp przy drodze gminnej (nr działki 73) naprzeciwko posesji nr 25 i pomiędzy posesją 21 a 22</t>
  </si>
  <si>
    <t>Naprawa dróg dróg w Łukowcu poprzez nawiezienie tłucznia ( działka nr 46/2, od działki nr 185 do działki nr 101, od działki nr 167/6 do działki nr 153/1</t>
  </si>
  <si>
    <t>Cele świetlicowe, tj. organizacja dnia dziecka, pikniku rodzinnego,dożynek wiejskich oraz spotkań integracyjnych</t>
  </si>
  <si>
    <t>ŁUKOWIEC</t>
  </si>
  <si>
    <t>Etap I wykonania oświetlenia Sołectwa Kruszyn - projekt</t>
  </si>
  <si>
    <t>Przygotowanie mapy w celu nadania nazw ulicom we wsi Kruszyniec</t>
  </si>
  <si>
    <t>4210;  4300</t>
  </si>
  <si>
    <t>Wsparcie   OSP  Kruszyn</t>
  </si>
  <si>
    <t xml:space="preserve">Dofinansowanie działalności Koła Gospodyń Wiejskich  jako  przedstawicieli sołectwa  na pokazy, kiermasze i jarmarki w ramach promocji sołectwa i gminy </t>
  </si>
  <si>
    <t>Festyn Rodzinny</t>
  </si>
  <si>
    <t>Wsparcie SP w Kruszynie</t>
  </si>
  <si>
    <t>Wsparcie organizacji Dnia Dziecka organizowanego przez SP w Kruszynie</t>
  </si>
  <si>
    <t>Doposażenie Szkoły w Kruszynie</t>
  </si>
  <si>
    <t xml:space="preserve">4210;4240        4270; 4300;4340 </t>
  </si>
  <si>
    <t>Etap I  realizacji rewitalizacji Parku przy szkole</t>
  </si>
  <si>
    <t>KRUSZYN</t>
  </si>
  <si>
    <t>Zakup aparatu fotograficznego do świetlicy</t>
  </si>
  <si>
    <t>Zakup termosów do świetlicy</t>
  </si>
  <si>
    <t>Zakup namiotu</t>
  </si>
  <si>
    <t>Remont dróg - zakup kruszywa na dz. 40-13;86/1;56/3;21/1;45/136;36/8 i 26/13</t>
  </si>
  <si>
    <t>GLISZCZ</t>
  </si>
  <si>
    <t xml:space="preserve"> Obsługa   boiska w Dąbrówce Nowej</t>
  </si>
  <si>
    <t>Spotkania integracyjne - festyny mieszkańców</t>
  </si>
  <si>
    <t>Modernizacja  świetlicy w Dąbrówce Nowej</t>
  </si>
  <si>
    <t>DĄBRÓWKA  NOWA</t>
  </si>
  <si>
    <t>Rozdział</t>
  </si>
  <si>
    <t>Kwota wydatku w zł</t>
  </si>
  <si>
    <t>Nazwa przedsięwzięcia</t>
  </si>
  <si>
    <t>Nazwa Sołectwa</t>
  </si>
  <si>
    <t>Plan wydatków na przedsięwzięcia realizowane w ramach Funduszu sołeckiego w roku 2017</t>
  </si>
  <si>
    <t>Rady Gminy Sicienko</t>
  </si>
  <si>
    <t>Załącznik Nr 11</t>
  </si>
  <si>
    <t>do Uchwały Nr XXX/…/17</t>
  </si>
  <si>
    <t>z dnia 29 listopada 2017 roku</t>
  </si>
  <si>
    <t>zmieniajacej  uchwałę  w sprawie uchwalenia budżetu gminy  na 2017 rok</t>
  </si>
  <si>
    <t>Załącznik Nr 1</t>
  </si>
  <si>
    <t xml:space="preserve">  Przychody i rozchody budżetu na 2017 rok</t>
  </si>
  <si>
    <t>w złotych</t>
  </si>
  <si>
    <t>Treść</t>
  </si>
  <si>
    <t>Klasyfikacja
§</t>
  </si>
  <si>
    <t xml:space="preserve">Plan </t>
  </si>
  <si>
    <t>Przychody ogółem:</t>
  </si>
  <si>
    <t>1.</t>
  </si>
  <si>
    <t>Kredyty, w tym na:</t>
  </si>
  <si>
    <t>§ 952</t>
  </si>
  <si>
    <t>na spłatę kredytów i pożyczek zaciągniętych w latach ubiegłych</t>
  </si>
  <si>
    <t>2.</t>
  </si>
  <si>
    <t>Pożyczki</t>
  </si>
  <si>
    <t>3.</t>
  </si>
  <si>
    <t>Pożyczki na finansowanie zadań realizowanych
z udziałem środków pochodzących z budżetu UE</t>
  </si>
  <si>
    <t>§ 903</t>
  </si>
  <si>
    <t>4.</t>
  </si>
  <si>
    <t>Przychody ze spłat pożyczek udzielonych na finansowanie zadań realizowanych z udziałem środków pochodzacych z budżetu Unii Europejskiej</t>
  </si>
  <si>
    <t>§ 902</t>
  </si>
  <si>
    <t>5.</t>
  </si>
  <si>
    <t>Prywatyzacja majątku jst</t>
  </si>
  <si>
    <t xml:space="preserve">§ 944 </t>
  </si>
  <si>
    <t>6.</t>
  </si>
  <si>
    <t>Nadwyżka budżetu z lat ubiegłych, w tym:</t>
  </si>
  <si>
    <t>§ 957</t>
  </si>
  <si>
    <t>na pokrycie deficytu budżetowego</t>
  </si>
  <si>
    <t>7.</t>
  </si>
  <si>
    <t>Papiery wartościowe (obligacje)</t>
  </si>
  <si>
    <t>§ 931</t>
  </si>
  <si>
    <t>8.</t>
  </si>
  <si>
    <t>Inne źródła (wolne środki,] o których mowa w art.. 217 ust 2 pkt 6 ustawy o finansach publicznych) w tym:</t>
  </si>
  <si>
    <t>§ 950</t>
  </si>
  <si>
    <t>Rozchody ogółem:</t>
  </si>
  <si>
    <t>Spłaty pożyczek</t>
  </si>
  <si>
    <t>§ 992</t>
  </si>
  <si>
    <t>Spłaty kredytu</t>
  </si>
  <si>
    <t>Spłaty pożyczek otrzymanych na finansowanie zadań realizowanych z udziałem środków pochodzących z budżetu Unii Europejskie</t>
  </si>
  <si>
    <t>§ 963</t>
  </si>
  <si>
    <t xml:space="preserve">Pożyczki udzielone na finansowanie zadań realizowanych z udziałem środków pochodzacych z budżetu Unii Europejskiej </t>
  </si>
  <si>
    <t>§ 962</t>
  </si>
  <si>
    <t>Rozchody z tytułu innych rozliczeń</t>
  </si>
  <si>
    <t>§ 995</t>
  </si>
  <si>
    <t>Załącznik Nr 5</t>
  </si>
  <si>
    <t>Gminny Program Profilaktyki i Rozwiązywania Problemów Alkoholowych i Gminny Program Przeciwdziałania Narkomanii  na 2017 rok</t>
  </si>
  <si>
    <t xml:space="preserve">PO ZMIANACH </t>
  </si>
  <si>
    <t>DOCHODY</t>
  </si>
  <si>
    <t>WYDATKI</t>
  </si>
  <si>
    <t>Wyszczególnienie</t>
  </si>
  <si>
    <t>Plan</t>
  </si>
  <si>
    <t>Z tytułu zezwoleń na sprzedaż alkoholu</t>
  </si>
  <si>
    <t>Gminny Program Przeciwdziałania Narkomanii</t>
  </si>
  <si>
    <t>Gminny Program Profilaktyki i Rozwiązywania Problemów Alkoholowych</t>
  </si>
  <si>
    <t>Załącznik Nr 6</t>
  </si>
  <si>
    <t>Dotacje celowe na zadania własne gminy realizowane przez podmioty należące
i nienależące do sektora finansów publicznych  na 2017 rok</t>
  </si>
  <si>
    <t>Nazwa zadania</t>
  </si>
  <si>
    <t xml:space="preserve">Plan  </t>
  </si>
  <si>
    <t>PODMIOTY  NALEŻĄCE  DO  SEKTORA  FINANSÓW  PUBLICZNCH</t>
  </si>
  <si>
    <t>Dotacja celowa dla Zakładu Komunalnego w Sicienku  na sfinansowanie lub dofinansowanie kosztów realizacji inwestycji w zakresie rozbudowy sieci wodociągowych</t>
  </si>
  <si>
    <t>Dotacja celowa dla Zakładu Komunalnego w Sicienku  na  dofinansowanie kosztów realizacjizadania pm. " Przebudowa  wraz z rozbudową wodociągowej  pompowni strefowej na działce nr 44/26 w miejscowosci Wojnowo Gmina Sicienko"</t>
  </si>
  <si>
    <t>Pomoc finansowa dla Województwa Kujawsko-Pomorskiego w formie dotacji celowej z przeznaczeniem na dofinansowanie zadania pn."Rozbudowa drogi wojewódzkiej nr 244 Kamieniec-Strzelce Dolne poprzez budowę ścieżki rowerowej Wojnowo-Mochle gm. Sicienko"</t>
  </si>
  <si>
    <t>Pomoc finansowa dla Województwa Kujawsko-Pomorskiego w formie dotacji celowej z przeznaczeniem na dofinansowanie zadania pn."Przebubudowa drogi wojewódzkiej nr 243  poprzez remont chodnika w miejscowości Słupowo gm. Sicienko"</t>
  </si>
  <si>
    <t xml:space="preserve">Pomoc finansowa dla Powiatu Bydgoskiego w formie dotacji celowej z przeznaczeniem na dofinansowanie zadania pn:"Rozbudowa drogi powiatowej 1920C Samsieczynek- Wojnowo- ulicy Bydgoskiej i Nakielskiej w Sicienku"  </t>
  </si>
  <si>
    <t xml:space="preserve">Pomoc finansowa dla Powiatu Bydgoskiego w formie dotacji celowej z przeznaczeniem na dofinansowanie zadania pn:"Remont chodnika wzdłuż drogi powiatowej 1910C Popielewo- Słupowo  na działkach nr 128/1 i 128/2 o łacznej długości około 400 mb."  </t>
  </si>
  <si>
    <t>Pomoc finansowa dla Województwa Kujawsko-Pomorskiego w formie dotacji celowej z przeznaczeniem na dofinansowanie zadania pn. Przeciwdziałanie wykluczeniu cyfrowemu na terenie Województwa Kujawsko-Pomorskiego</t>
  </si>
  <si>
    <t>Dotacje celowe przekazane dla powiatu na zadania bieżące realizowane na podstawie porozumień (umów) między jednostkami samorządu terytorialnegona na dofinansowanie działalności Oddziału Zamiejscowego Wydziału Komunikacji Starostwa Powiatowego</t>
  </si>
  <si>
    <t>9.</t>
  </si>
  <si>
    <t>Dotacja celowa dla Miasta Bydgoszczy stanowiąca udział własny gminy w projekcie realizowanym w ramach działania „Wsparcie procesu zarządzania i wdrażania RPO”</t>
  </si>
  <si>
    <t>10.</t>
  </si>
  <si>
    <t xml:space="preserve">Współfinansowanie telefonu pogotowia dla ofiar przemocy w rodzinie "Niebieska Linia" </t>
  </si>
  <si>
    <t>11.</t>
  </si>
  <si>
    <t>Dotacja celowa dla Gminy Koronowo   z przeznaczeniem na realizację zadania w zakresie opieki nad dziećmi do lat 3 - prowadzenie żlobka we Wtelnie</t>
  </si>
  <si>
    <t>12.</t>
  </si>
  <si>
    <t xml:space="preserve">Dotacja celowa dla Miasta Bydgoszczy na zadania w zakresie zagospodarowania odpadów komunalnych zmieszanych </t>
  </si>
  <si>
    <t>13.</t>
  </si>
  <si>
    <t>Dotacja celowa dla Miasta Bydgoszczy na zadania w zakresie zapewnienia schroniska dla bezpańskich psów</t>
  </si>
  <si>
    <t>14.</t>
  </si>
  <si>
    <t xml:space="preserve">Dotacja celowa dla Gminnego Ośrodka Kultury z przeznaczeniem na dofinansowanie zadań  inwestycyjnych w zakresie budowy szamba przy świetlicy w Trzemiętówku </t>
  </si>
  <si>
    <t>15.</t>
  </si>
  <si>
    <t>Dotacja celowa dla Gminnego Ośrodka Kultury z przeznaczeniem na dofinansowanie zadań  inwestycyjnych w zakresie budowy ogrodzenia placu zabaw w Osówcu</t>
  </si>
  <si>
    <t>Dotacja celowa dla Gminnego Ośrodka Kultury z przeznaczeniem na dofinansowanie zadań  inwestycyjnych w zakresie budowy  ogrodzenia wokół boiska i wydzielenie placu zabaw w Trzemiętowie Kol.</t>
  </si>
  <si>
    <t>RAZEM</t>
  </si>
  <si>
    <t>PODMIOTY   NIENALEŻĄCE  DO  SEKTORA  FINANSÓW  PUBLICZNCH</t>
  </si>
  <si>
    <t>Dofinansowanie zakupu używanego  samochodu  ratowniczo-gaśniczego   dla OSP Sicienko</t>
  </si>
  <si>
    <t>Prowadzenie indywidualnych i grupowych form terapii dla osób niepełnosprawnych</t>
  </si>
  <si>
    <t xml:space="preserve">Zadania z zakresu kultury </t>
  </si>
  <si>
    <t xml:space="preserve">Zadania z zakresu kultury fizycznej </t>
  </si>
  <si>
    <t>Dotacja  celowa na dofinansowanie budowy przydomowych oczyszczalni ściekówi i przyłączy ciśnieniowych do sieci kanalizacji sanitarnej</t>
  </si>
  <si>
    <t>OGÓŁEM</t>
  </si>
  <si>
    <t>Załącznik Nr 13</t>
  </si>
  <si>
    <t>Wydatki na programy realizowane ze środków pochodzących z funduszy Unii Europejskiej</t>
  </si>
  <si>
    <t>Projekt</t>
  </si>
  <si>
    <t>Kategoria interwencji funduszy strukturalnych</t>
  </si>
  <si>
    <t>Klasyfikacja (dział, rozdział,
paragraf)</t>
  </si>
  <si>
    <t>Wydatki
w okresie realizacji Projektu (całkowita wartość Projektu)
(6+7)</t>
  </si>
  <si>
    <t>w tym:</t>
  </si>
  <si>
    <t>Środki
z budżetu krajowego</t>
  </si>
  <si>
    <t>Środki
z budżetu UE</t>
  </si>
  <si>
    <t>2017 r.</t>
  </si>
  <si>
    <t>Wydatki razem (9+13)</t>
  </si>
  <si>
    <t>z tego:</t>
  </si>
  <si>
    <t>Środki z budżetu krajowego**</t>
  </si>
  <si>
    <t>Środki z budżetu UE</t>
  </si>
  <si>
    <t>Wydatki razem (10+11+12)</t>
  </si>
  <si>
    <t>z tego, źródła finansowania:</t>
  </si>
  <si>
    <t>Wydatki razem (14+15+16+17)</t>
  </si>
  <si>
    <t>pożyczki
i kredyty</t>
  </si>
  <si>
    <t>obligacje</t>
  </si>
  <si>
    <t>pozostałe**</t>
  </si>
  <si>
    <t>pożyczki na prefinansowanie z budżetu państwa</t>
  </si>
  <si>
    <t>pozostałe</t>
  </si>
  <si>
    <t>Wydatki majątkowe razem:</t>
  </si>
  <si>
    <t xml:space="preserve">  </t>
  </si>
  <si>
    <t>1.1</t>
  </si>
  <si>
    <t>Program:</t>
  </si>
  <si>
    <t>Program Rozwoju Obszarów Wiejskich   na lata 2014 - 2020                                                                                                                                                                                                                                                                                                                                                                                                                         Wsparcie inwestycji związanych z tworzeniem, ulepszeniem lub rozbudową wszystkich rodzajów małej infrastruktury, w tym inwestycji w energię odnawialną i w oszczędzanie energii                           
Podstawowe usługi i odnowa na obszarach wiejskich                                                                                                                                                                                                                                                                                                                                                                                                                                                                                                                                                                                                                            
 Budowa odcinka drogi gminnej nr 50302 ul Łąkowa w Kruszynie</t>
  </si>
  <si>
    <t>Poddziałanie</t>
  </si>
  <si>
    <t>Działanie:</t>
  </si>
  <si>
    <t>Nazwa projektu:</t>
  </si>
  <si>
    <t>Razem wydatki:</t>
  </si>
  <si>
    <t>2017 r</t>
  </si>
  <si>
    <t>600.60016 § 6057 § 6059</t>
  </si>
  <si>
    <t>1.2</t>
  </si>
  <si>
    <t>Regionalny Program Operacyjny Województwa Kujawsko-Pomorskiego  na lata 2014 - 2020 
3. Efektywność energetyczna i gospodarka niskoemisyjna w regionie                                                                                                                                                                                                                                                                                                                                                                                                                        3.5 Efektywność energetyczna w sektorze publicznym i mieszkaniowym w ramach ZIT 
Kompleksowa modernizacja energetyczna budynku  Szkoły Podstawowej w Strzelewie</t>
  </si>
  <si>
    <t>Oś priorytetowa:</t>
  </si>
  <si>
    <t>801.80101 § 6057 § 6059</t>
  </si>
  <si>
    <t>Wydatki bieżące razem:</t>
  </si>
  <si>
    <t>2.1</t>
  </si>
  <si>
    <t>Regionalny Program Operacyjny Województwa Kujawsko-Pomorskiego  na lata 2014 - 2020                                                                                                                                                                                                                                                                                                                                                            12. Pomoc techniczna                              
12.1. Wsparcie procesu zarządzania i wdrażania RPO                                                                                                                                                                                                                                                                                                                                                                                                                                                                                                                                                                                                                            
Wsparcie działania podmiotu realizującego ZIT ze środków POPT 2014-2020</t>
  </si>
  <si>
    <t>2017r</t>
  </si>
  <si>
    <t>750.75095              § 2319;4018; 4019; 4118;  4119; 4128;  4129 ;4418; 4419;4708: 4709</t>
  </si>
  <si>
    <t>2.2</t>
  </si>
  <si>
    <t>Regionalny Program Operacyjny Województwa Kujawsko-Pomorskiego  na lata 2007 - 2013
4. Rozwój infrastruktury społeczeństwa informacyjnego                                                                                                                                                                                                                                                                                                                                                                                                                                            4.2 Rozwój usług i aplikacji dla ludności 
Realizacja systemu innowacji edukacyjnej w województwie kujawsko-pomorskim poprzez zbudowanie systemu dystrybucji treści edukacyjnych - Zakup tablic multimedialnych</t>
  </si>
  <si>
    <t>z tego: 2017 r.</t>
  </si>
  <si>
    <t>801.80101 §    4309</t>
  </si>
  <si>
    <t>2.3</t>
  </si>
  <si>
    <t>Program Operacyjny Innowacyjna Gospodarka
8. Społeczeństwo informacyjne - zwiększanie innowacyjności gospodarki                                                                                                                                                                                                                                                                                                                                                                                                      8.3 Przeciwdziałanie Wykluczeniu Cyfrowemu  eInclusion
Przeciwdziałanie wykluczeniu cyfrowemu na terenie Województwa Kujawsko-Pomorskiego - trwałość projektu</t>
  </si>
  <si>
    <t>720.72095 § 2339</t>
  </si>
  <si>
    <t xml:space="preserve">Ogółem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</si>
</sst>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\ _z_ł_-;\-* #,##0\ _z_ł_-;_-* &quot;-&quot;\ _z_ł_-;_-@_-"/>
    <numFmt numFmtId="43" formatCode="_-* #,##0.00\ _z_ł_-;\-* #,##0.00\ _z_ł_-;_-* &quot;-&quot;??\ _z_ł_-;_-@_-"/>
    <numFmt numFmtId="164" formatCode="_-* #,##0.00\ _z_ł_-;\-* #,##0.00\ _z_ł_-;_-* &quot;-&quot;\ _z_ł_-;_-@_-"/>
    <numFmt numFmtId="165" formatCode="_-* #,##0.000\ _z_ł_-;\-* #,##0.000\ _z_ł_-;_-* &quot;-&quot;\ _z_ł_-;_-@_-"/>
    <numFmt numFmtId="166" formatCode="_-* #,##0\ _z_ł_-;\-* #,##0\ _z_ł_-;_-* &quot;-&quot;??\ _z_ł_-;_-@_-"/>
  </numFmts>
  <fonts count="47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sz val="11"/>
      <color rgb="FFFF0000"/>
      <name val="Arial CE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9"/>
      <name val="Arial"/>
      <family val="2"/>
      <charset val="238"/>
    </font>
    <font>
      <sz val="9"/>
      <color indexed="8"/>
      <name val="Arial"/>
      <family val="2"/>
      <charset val="238"/>
    </font>
    <font>
      <b/>
      <sz val="14"/>
      <name val="Arial CE"/>
      <family val="2"/>
      <charset val="238"/>
    </font>
    <font>
      <b/>
      <sz val="8"/>
      <name val="Arial"/>
      <family val="2"/>
      <charset val="238"/>
    </font>
    <font>
      <b/>
      <sz val="8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 CE"/>
      <family val="2"/>
      <charset val="238"/>
    </font>
    <font>
      <sz val="9"/>
      <name val="Cambria"/>
      <family val="1"/>
      <charset val="238"/>
    </font>
    <font>
      <i/>
      <sz val="8"/>
      <name val="Arial"/>
      <family val="2"/>
      <charset val="238"/>
    </font>
    <font>
      <sz val="8"/>
      <name val="Arial CE"/>
      <family val="2"/>
      <charset val="238"/>
    </font>
    <font>
      <i/>
      <sz val="8"/>
      <name val="Arial CE"/>
      <charset val="238"/>
    </font>
    <font>
      <sz val="9"/>
      <name val="Arial CE"/>
      <charset val="238"/>
    </font>
    <font>
      <i/>
      <sz val="9"/>
      <name val="Arial CE"/>
      <charset val="238"/>
    </font>
    <font>
      <sz val="8"/>
      <name val="Arial CE"/>
      <charset val="238"/>
    </font>
    <font>
      <i/>
      <sz val="11"/>
      <name val="Arial CE"/>
      <charset val="238"/>
    </font>
    <font>
      <sz val="7"/>
      <name val="Arial CE"/>
      <family val="2"/>
      <charset val="238"/>
    </font>
    <font>
      <sz val="10"/>
      <name val="Arial CE"/>
      <family val="2"/>
      <charset val="238"/>
    </font>
    <font>
      <sz val="11"/>
      <name val="Arial CE"/>
      <family val="2"/>
      <charset val="238"/>
    </font>
    <font>
      <sz val="11"/>
      <color theme="1"/>
      <name val="Czcionka tekstu podstawowego"/>
      <family val="2"/>
      <charset val="238"/>
    </font>
    <font>
      <b/>
      <sz val="12"/>
      <color indexed="8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0"/>
      <color indexed="8"/>
      <name val="Times New Roman"/>
      <family val="1"/>
      <charset val="238"/>
    </font>
    <font>
      <b/>
      <sz val="9"/>
      <name val="Times New Roman"/>
      <family val="1"/>
      <charset val="238"/>
    </font>
    <font>
      <sz val="10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sz val="11"/>
      <name val="Czcionka tekstu podstawowego"/>
      <family val="2"/>
      <charset val="238"/>
    </font>
    <font>
      <b/>
      <sz val="16"/>
      <name val="Times New Roman"/>
      <family val="1"/>
      <charset val="238"/>
    </font>
    <font>
      <b/>
      <sz val="12"/>
      <name val="Arial CE"/>
      <family val="2"/>
      <charset val="238"/>
    </font>
    <font>
      <b/>
      <sz val="14"/>
      <name val="Times New Roman"/>
      <family val="1"/>
      <charset val="238"/>
    </font>
    <font>
      <b/>
      <sz val="10"/>
      <name val="Arial"/>
      <family val="2"/>
      <charset val="238"/>
    </font>
    <font>
      <b/>
      <sz val="8"/>
      <name val="Times New Roman"/>
      <family val="1"/>
      <charset val="238"/>
    </font>
    <font>
      <sz val="10"/>
      <color indexed="8"/>
      <name val="Arial"/>
      <family val="2"/>
      <charset val="238"/>
    </font>
    <font>
      <sz val="6"/>
      <name val="Arial CE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sz val="6"/>
      <name val="Arial"/>
      <family val="2"/>
      <charset val="238"/>
    </font>
    <font>
      <b/>
      <sz val="7.5"/>
      <name val="Arial"/>
      <family val="2"/>
      <charset val="238"/>
    </font>
    <font>
      <sz val="7.5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0"/>
      </patternFill>
    </fill>
  </fills>
  <borders count="3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20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4" fillId="0" borderId="0"/>
    <xf numFmtId="43" fontId="7" fillId="0" borderId="0" applyFont="0" applyFill="0" applyBorder="0" applyAlignment="0" applyProtection="0"/>
    <xf numFmtId="0" fontId="8" fillId="0" borderId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0" fontId="27" fillId="0" borderId="0"/>
    <xf numFmtId="0" fontId="27" fillId="0" borderId="0"/>
    <xf numFmtId="43" fontId="4" fillId="0" borderId="0" applyFont="0" applyFill="0" applyBorder="0" applyAlignment="0" applyProtection="0"/>
    <xf numFmtId="0" fontId="2" fillId="0" borderId="0"/>
    <xf numFmtId="0" fontId="2" fillId="0" borderId="0"/>
    <xf numFmtId="43" fontId="7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</cellStyleXfs>
  <cellXfs count="465">
    <xf numFmtId="0" fontId="0" fillId="0" borderId="0" xfId="0"/>
    <xf numFmtId="0" fontId="2" fillId="0" borderId="0" xfId="2" applyAlignment="1">
      <alignment vertical="center"/>
    </xf>
    <xf numFmtId="0" fontId="3" fillId="0" borderId="0" xfId="2" applyFont="1" applyAlignment="1">
      <alignment vertical="center"/>
    </xf>
    <xf numFmtId="0" fontId="5" fillId="0" borderId="0" xfId="3" applyFont="1"/>
    <xf numFmtId="0" fontId="6" fillId="0" borderId="0" xfId="2" applyFont="1" applyAlignment="1">
      <alignment vertical="center" wrapText="1"/>
    </xf>
    <xf numFmtId="43" fontId="2" fillId="0" borderId="0" xfId="4" applyFont="1"/>
    <xf numFmtId="0" fontId="2" fillId="0" borderId="0" xfId="2"/>
    <xf numFmtId="43" fontId="10" fillId="0" borderId="0" xfId="6" applyFont="1"/>
    <xf numFmtId="0" fontId="12" fillId="0" borderId="0" xfId="5" applyFont="1"/>
    <xf numFmtId="0" fontId="11" fillId="0" borderId="0" xfId="2" applyFont="1" applyFill="1" applyAlignment="1">
      <alignment vertical="center" wrapText="1"/>
    </xf>
    <xf numFmtId="41" fontId="15" fillId="3" borderId="3" xfId="2" applyNumberFormat="1" applyFont="1" applyFill="1" applyBorder="1" applyAlignment="1">
      <alignment horizontal="center" vertical="center"/>
    </xf>
    <xf numFmtId="0" fontId="15" fillId="3" borderId="3" xfId="2" quotePrefix="1" applyNumberFormat="1" applyFont="1" applyFill="1" applyBorder="1" applyAlignment="1">
      <alignment horizontal="center" vertical="center"/>
    </xf>
    <xf numFmtId="41" fontId="15" fillId="3" borderId="3" xfId="7" applyNumberFormat="1" applyFont="1" applyFill="1" applyBorder="1" applyAlignment="1">
      <alignment vertical="center" wrapText="1"/>
    </xf>
    <xf numFmtId="164" fontId="15" fillId="3" borderId="9" xfId="2" applyNumberFormat="1" applyFont="1" applyFill="1" applyBorder="1" applyAlignment="1">
      <alignment vertical="center"/>
    </xf>
    <xf numFmtId="164" fontId="15" fillId="3" borderId="3" xfId="2" applyNumberFormat="1" applyFont="1" applyFill="1" applyBorder="1" applyAlignment="1">
      <alignment vertical="center"/>
    </xf>
    <xf numFmtId="41" fontId="16" fillId="3" borderId="10" xfId="2" applyNumberFormat="1" applyFont="1" applyFill="1" applyBorder="1" applyAlignment="1">
      <alignment horizontal="center" vertical="center"/>
    </xf>
    <xf numFmtId="0" fontId="16" fillId="3" borderId="10" xfId="2" quotePrefix="1" applyNumberFormat="1" applyFont="1" applyFill="1" applyBorder="1" applyAlignment="1">
      <alignment horizontal="center" vertical="center"/>
    </xf>
    <xf numFmtId="41" fontId="17" fillId="3" borderId="10" xfId="7" applyNumberFormat="1" applyFont="1" applyFill="1" applyBorder="1" applyAlignment="1">
      <alignment vertical="center" wrapText="1"/>
    </xf>
    <xf numFmtId="164" fontId="16" fillId="3" borderId="10" xfId="2" applyNumberFormat="1" applyFont="1" applyFill="1" applyBorder="1" applyAlignment="1">
      <alignment vertical="center"/>
    </xf>
    <xf numFmtId="165" fontId="16" fillId="3" borderId="10" xfId="2" applyNumberFormat="1" applyFont="1" applyFill="1" applyBorder="1" applyAlignment="1">
      <alignment vertical="center"/>
    </xf>
    <xf numFmtId="0" fontId="16" fillId="3" borderId="11" xfId="2" quotePrefix="1" applyNumberFormat="1" applyFont="1" applyFill="1" applyBorder="1" applyAlignment="1">
      <alignment horizontal="center" vertical="center"/>
    </xf>
    <xf numFmtId="41" fontId="17" fillId="3" borderId="11" xfId="7" applyNumberFormat="1" applyFont="1" applyFill="1" applyBorder="1" applyAlignment="1">
      <alignment vertical="center" wrapText="1"/>
    </xf>
    <xf numFmtId="164" fontId="16" fillId="3" borderId="11" xfId="2" applyNumberFormat="1" applyFont="1" applyFill="1" applyBorder="1" applyAlignment="1">
      <alignment vertical="center"/>
    </xf>
    <xf numFmtId="165" fontId="16" fillId="3" borderId="11" xfId="2" applyNumberFormat="1" applyFont="1" applyFill="1" applyBorder="1" applyAlignment="1">
      <alignment vertical="center"/>
    </xf>
    <xf numFmtId="41" fontId="16" fillId="3" borderId="11" xfId="2" applyNumberFormat="1" applyFont="1" applyFill="1" applyBorder="1" applyAlignment="1">
      <alignment horizontal="center" vertical="center"/>
    </xf>
    <xf numFmtId="0" fontId="15" fillId="3" borderId="2" xfId="2" quotePrefix="1" applyNumberFormat="1" applyFont="1" applyFill="1" applyBorder="1" applyAlignment="1">
      <alignment horizontal="center" vertical="center"/>
    </xf>
    <xf numFmtId="0" fontId="10" fillId="4" borderId="12" xfId="0" applyFont="1" applyFill="1" applyBorder="1" applyAlignment="1" applyProtection="1">
      <alignment vertical="center" wrapText="1" shrinkToFit="1"/>
      <protection locked="0"/>
    </xf>
    <xf numFmtId="43" fontId="10" fillId="4" borderId="13" xfId="1" applyFont="1" applyFill="1" applyBorder="1" applyAlignment="1" applyProtection="1">
      <alignment horizontal="right" vertical="center" shrinkToFit="1"/>
      <protection locked="0"/>
    </xf>
    <xf numFmtId="43" fontId="10" fillId="4" borderId="13" xfId="1" applyFont="1" applyFill="1" applyBorder="1" applyAlignment="1" applyProtection="1">
      <alignment vertical="center" shrinkToFit="1"/>
      <protection locked="0"/>
    </xf>
    <xf numFmtId="165" fontId="16" fillId="3" borderId="2" xfId="2" applyNumberFormat="1" applyFont="1" applyFill="1" applyBorder="1" applyAlignment="1">
      <alignment vertical="center"/>
    </xf>
    <xf numFmtId="164" fontId="15" fillId="3" borderId="2" xfId="2" applyNumberFormat="1" applyFont="1" applyFill="1" applyBorder="1" applyAlignment="1">
      <alignment vertical="center" wrapText="1"/>
    </xf>
    <xf numFmtId="164" fontId="16" fillId="3" borderId="2" xfId="2" applyNumberFormat="1" applyFont="1" applyFill="1" applyBorder="1" applyAlignment="1">
      <alignment vertical="center"/>
    </xf>
    <xf numFmtId="0" fontId="15" fillId="3" borderId="2" xfId="2" applyFont="1" applyFill="1" applyBorder="1" applyAlignment="1">
      <alignment horizontal="left" vertical="center" wrapText="1"/>
    </xf>
    <xf numFmtId="0" fontId="15" fillId="3" borderId="3" xfId="2" applyFont="1" applyFill="1" applyBorder="1" applyAlignment="1">
      <alignment horizontal="center" vertical="center"/>
    </xf>
    <xf numFmtId="0" fontId="15" fillId="3" borderId="2" xfId="2" applyNumberFormat="1" applyFont="1" applyFill="1" applyBorder="1" applyAlignment="1">
      <alignment horizontal="center" vertical="center"/>
    </xf>
    <xf numFmtId="41" fontId="15" fillId="3" borderId="2" xfId="2" applyNumberFormat="1" applyFont="1" applyFill="1" applyBorder="1" applyAlignment="1">
      <alignment vertical="center" wrapText="1"/>
    </xf>
    <xf numFmtId="164" fontId="15" fillId="3" borderId="2" xfId="2" applyNumberFormat="1" applyFont="1" applyFill="1" applyBorder="1" applyAlignment="1">
      <alignment vertical="center"/>
    </xf>
    <xf numFmtId="0" fontId="15" fillId="3" borderId="2" xfId="2" applyFont="1" applyFill="1" applyBorder="1" applyAlignment="1">
      <alignment vertical="center" wrapText="1"/>
    </xf>
    <xf numFmtId="164" fontId="18" fillId="3" borderId="2" xfId="2" applyNumberFormat="1" applyFont="1" applyFill="1" applyBorder="1" applyAlignment="1">
      <alignment vertical="center" wrapText="1"/>
    </xf>
    <xf numFmtId="0" fontId="15" fillId="3" borderId="2" xfId="8" applyNumberFormat="1" applyFont="1" applyFill="1" applyBorder="1" applyAlignment="1">
      <alignment horizontal="center" vertical="center"/>
    </xf>
    <xf numFmtId="0" fontId="15" fillId="3" borderId="2" xfId="2" applyFont="1" applyFill="1" applyBorder="1" applyAlignment="1">
      <alignment vertical="center"/>
    </xf>
    <xf numFmtId="0" fontId="15" fillId="3" borderId="9" xfId="2" applyNumberFormat="1" applyFont="1" applyFill="1" applyBorder="1" applyAlignment="1">
      <alignment horizontal="center" vertical="center"/>
    </xf>
    <xf numFmtId="164" fontId="15" fillId="3" borderId="9" xfId="2" applyNumberFormat="1" applyFont="1" applyFill="1" applyBorder="1" applyAlignment="1">
      <alignment vertical="center" wrapText="1"/>
    </xf>
    <xf numFmtId="0" fontId="15" fillId="3" borderId="14" xfId="2" applyNumberFormat="1" applyFont="1" applyFill="1" applyBorder="1" applyAlignment="1">
      <alignment horizontal="center" vertical="center" wrapText="1"/>
    </xf>
    <xf numFmtId="164" fontId="15" fillId="3" borderId="14" xfId="2" applyNumberFormat="1" applyFont="1" applyFill="1" applyBorder="1" applyAlignment="1">
      <alignment vertical="center"/>
    </xf>
    <xf numFmtId="164" fontId="15" fillId="3" borderId="14" xfId="2" applyNumberFormat="1" applyFont="1" applyFill="1" applyBorder="1" applyAlignment="1">
      <alignment vertical="center" wrapText="1"/>
    </xf>
    <xf numFmtId="0" fontId="15" fillId="3" borderId="3" xfId="8" applyNumberFormat="1" applyFont="1" applyFill="1" applyBorder="1" applyAlignment="1">
      <alignment horizontal="center" vertical="center"/>
    </xf>
    <xf numFmtId="0" fontId="15" fillId="3" borderId="3" xfId="2" applyNumberFormat="1" applyFont="1" applyFill="1" applyBorder="1" applyAlignment="1">
      <alignment horizontal="center" vertical="center"/>
    </xf>
    <xf numFmtId="41" fontId="15" fillId="3" borderId="3" xfId="2" applyNumberFormat="1" applyFont="1" applyFill="1" applyBorder="1" applyAlignment="1">
      <alignment vertical="center" wrapText="1"/>
    </xf>
    <xf numFmtId="0" fontId="15" fillId="3" borderId="9" xfId="2" applyFont="1" applyFill="1" applyBorder="1" applyAlignment="1">
      <alignment horizontal="center" vertical="center"/>
    </xf>
    <xf numFmtId="41" fontId="15" fillId="3" borderId="9" xfId="2" applyNumberFormat="1" applyFont="1" applyFill="1" applyBorder="1" applyAlignment="1">
      <alignment vertical="center" wrapText="1"/>
    </xf>
    <xf numFmtId="0" fontId="15" fillId="3" borderId="15" xfId="2" applyFont="1" applyFill="1" applyBorder="1" applyAlignment="1">
      <alignment horizontal="center" vertical="center"/>
    </xf>
    <xf numFmtId="0" fontId="15" fillId="3" borderId="15" xfId="2" applyNumberFormat="1" applyFont="1" applyFill="1" applyBorder="1" applyAlignment="1">
      <alignment horizontal="center" vertical="center"/>
    </xf>
    <xf numFmtId="41" fontId="19" fillId="3" borderId="10" xfId="2" applyNumberFormat="1" applyFont="1" applyFill="1" applyBorder="1" applyAlignment="1">
      <alignment vertical="center" wrapText="1"/>
    </xf>
    <xf numFmtId="164" fontId="15" fillId="3" borderId="15" xfId="2" applyNumberFormat="1" applyFont="1" applyFill="1" applyBorder="1" applyAlignment="1">
      <alignment vertical="center"/>
    </xf>
    <xf numFmtId="0" fontId="15" fillId="3" borderId="8" xfId="2" applyNumberFormat="1" applyFont="1" applyFill="1" applyBorder="1" applyAlignment="1">
      <alignment horizontal="center" vertical="center"/>
    </xf>
    <xf numFmtId="41" fontId="19" fillId="3" borderId="14" xfId="2" applyNumberFormat="1" applyFont="1" applyFill="1" applyBorder="1" applyAlignment="1">
      <alignment vertical="center" wrapText="1"/>
    </xf>
    <xf numFmtId="164" fontId="15" fillId="3" borderId="8" xfId="2" applyNumberFormat="1" applyFont="1" applyFill="1" applyBorder="1" applyAlignment="1">
      <alignment vertical="center"/>
    </xf>
    <xf numFmtId="0" fontId="18" fillId="3" borderId="2" xfId="2" applyFont="1" applyFill="1" applyBorder="1" applyAlignment="1">
      <alignment horizontal="center" vertical="center"/>
    </xf>
    <xf numFmtId="41" fontId="20" fillId="3" borderId="2" xfId="2" applyNumberFormat="1" applyFont="1" applyFill="1" applyBorder="1" applyAlignment="1">
      <alignment vertical="center" wrapText="1"/>
    </xf>
    <xf numFmtId="0" fontId="15" fillId="3" borderId="2" xfId="2" applyFont="1" applyFill="1" applyBorder="1" applyAlignment="1">
      <alignment horizontal="center" vertical="center"/>
    </xf>
    <xf numFmtId="0" fontId="15" fillId="3" borderId="3" xfId="2" applyFont="1" applyFill="1" applyBorder="1" applyAlignment="1">
      <alignment vertical="center"/>
    </xf>
    <xf numFmtId="164" fontId="18" fillId="3" borderId="3" xfId="2" applyNumberFormat="1" applyFont="1" applyFill="1" applyBorder="1" applyAlignment="1">
      <alignment vertical="center" wrapText="1"/>
    </xf>
    <xf numFmtId="0" fontId="15" fillId="3" borderId="3" xfId="2" applyFont="1" applyFill="1" applyBorder="1" applyAlignment="1">
      <alignment vertical="center" wrapText="1"/>
    </xf>
    <xf numFmtId="0" fontId="15" fillId="3" borderId="7" xfId="2" applyFont="1" applyFill="1" applyBorder="1" applyAlignment="1">
      <alignment horizontal="center" vertical="center"/>
    </xf>
    <xf numFmtId="0" fontId="15" fillId="3" borderId="14" xfId="2" applyNumberFormat="1" applyFont="1" applyFill="1" applyBorder="1" applyAlignment="1">
      <alignment horizontal="center" vertical="center"/>
    </xf>
    <xf numFmtId="164" fontId="15" fillId="3" borderId="14" xfId="2" applyNumberFormat="1" applyFont="1" applyFill="1" applyBorder="1" applyAlignment="1">
      <alignment horizontal="center" vertical="center"/>
    </xf>
    <xf numFmtId="0" fontId="15" fillId="3" borderId="7" xfId="2" applyNumberFormat="1" applyFont="1" applyFill="1" applyBorder="1" applyAlignment="1">
      <alignment horizontal="center" vertical="center"/>
    </xf>
    <xf numFmtId="41" fontId="15" fillId="3" borderId="7" xfId="2" applyNumberFormat="1" applyFont="1" applyFill="1" applyBorder="1" applyAlignment="1">
      <alignment horizontal="left" vertical="center" wrapText="1"/>
    </xf>
    <xf numFmtId="164" fontId="15" fillId="3" borderId="7" xfId="2" applyNumberFormat="1" applyFont="1" applyFill="1" applyBorder="1" applyAlignment="1">
      <alignment horizontal="center" vertical="center"/>
    </xf>
    <xf numFmtId="164" fontId="15" fillId="3" borderId="7" xfId="2" applyNumberFormat="1" applyFont="1" applyFill="1" applyBorder="1" applyAlignment="1">
      <alignment vertical="center"/>
    </xf>
    <xf numFmtId="41" fontId="15" fillId="3" borderId="2" xfId="2" applyNumberFormat="1" applyFont="1" applyFill="1" applyBorder="1" applyAlignment="1">
      <alignment horizontal="left" vertical="center" wrapText="1"/>
    </xf>
    <xf numFmtId="164" fontId="15" fillId="3" borderId="2" xfId="2" applyNumberFormat="1" applyFont="1" applyFill="1" applyBorder="1" applyAlignment="1">
      <alignment horizontal="center" vertical="center"/>
    </xf>
    <xf numFmtId="0" fontId="15" fillId="3" borderId="3" xfId="2" applyNumberFormat="1" applyFont="1" applyFill="1" applyBorder="1" applyAlignment="1">
      <alignment vertical="center"/>
    </xf>
    <xf numFmtId="41" fontId="15" fillId="3" borderId="3" xfId="2" applyNumberFormat="1" applyFont="1" applyFill="1" applyBorder="1" applyAlignment="1">
      <alignment horizontal="left" vertical="center" wrapText="1"/>
    </xf>
    <xf numFmtId="164" fontId="15" fillId="3" borderId="3" xfId="2" applyNumberFormat="1" applyFont="1" applyFill="1" applyBorder="1" applyAlignment="1">
      <alignment vertical="center" wrapText="1"/>
    </xf>
    <xf numFmtId="0" fontId="15" fillId="3" borderId="7" xfId="2" applyNumberFormat="1" applyFont="1" applyFill="1" applyBorder="1" applyAlignment="1">
      <alignment vertical="center"/>
    </xf>
    <xf numFmtId="0" fontId="15" fillId="3" borderId="10" xfId="2" applyNumberFormat="1" applyFont="1" applyFill="1" applyBorder="1" applyAlignment="1">
      <alignment horizontal="center" vertical="center"/>
    </xf>
    <xf numFmtId="0" fontId="19" fillId="3" borderId="14" xfId="9" applyFont="1" applyFill="1" applyBorder="1" applyAlignment="1">
      <alignment wrapText="1"/>
    </xf>
    <xf numFmtId="164" fontId="19" fillId="3" borderId="10" xfId="2" applyNumberFormat="1" applyFont="1" applyFill="1" applyBorder="1" applyAlignment="1">
      <alignment vertical="center"/>
    </xf>
    <xf numFmtId="164" fontId="19" fillId="3" borderId="3" xfId="2" applyNumberFormat="1" applyFont="1" applyFill="1" applyBorder="1" applyAlignment="1">
      <alignment vertical="center" wrapText="1"/>
    </xf>
    <xf numFmtId="164" fontId="21" fillId="3" borderId="11" xfId="2" applyNumberFormat="1" applyFont="1" applyFill="1" applyBorder="1" applyAlignment="1">
      <alignment vertical="center"/>
    </xf>
    <xf numFmtId="0" fontId="19" fillId="3" borderId="8" xfId="9" applyFont="1" applyFill="1" applyBorder="1" applyAlignment="1">
      <alignment wrapText="1"/>
    </xf>
    <xf numFmtId="164" fontId="21" fillId="3" borderId="7" xfId="2" applyNumberFormat="1" applyFont="1" applyFill="1" applyBorder="1" applyAlignment="1">
      <alignment vertical="center"/>
    </xf>
    <xf numFmtId="164" fontId="19" fillId="3" borderId="14" xfId="2" applyNumberFormat="1" applyFont="1" applyFill="1" applyBorder="1" applyAlignment="1">
      <alignment vertical="center"/>
    </xf>
    <xf numFmtId="0" fontId="20" fillId="3" borderId="2" xfId="2" applyFont="1" applyFill="1" applyBorder="1" applyAlignment="1">
      <alignment horizontal="center" vertical="center"/>
    </xf>
    <xf numFmtId="0" fontId="20" fillId="3" borderId="2" xfId="2" applyNumberFormat="1" applyFont="1" applyFill="1" applyBorder="1" applyAlignment="1">
      <alignment vertical="center"/>
    </xf>
    <xf numFmtId="0" fontId="20" fillId="3" borderId="2" xfId="2" applyNumberFormat="1" applyFont="1" applyFill="1" applyBorder="1" applyAlignment="1">
      <alignment horizontal="center" vertical="center"/>
    </xf>
    <xf numFmtId="0" fontId="20" fillId="3" borderId="2" xfId="9" applyFont="1" applyFill="1" applyBorder="1" applyAlignment="1">
      <alignment wrapText="1"/>
    </xf>
    <xf numFmtId="164" fontId="22" fillId="3" borderId="2" xfId="2" applyNumberFormat="1" applyFont="1" applyFill="1" applyBorder="1" applyAlignment="1">
      <alignment vertical="center"/>
    </xf>
    <xf numFmtId="0" fontId="15" fillId="3" borderId="8" xfId="2" applyFont="1" applyFill="1" applyBorder="1" applyAlignment="1">
      <alignment horizontal="center" vertical="center"/>
    </xf>
    <xf numFmtId="41" fontId="20" fillId="3" borderId="8" xfId="2" applyNumberFormat="1" applyFont="1" applyFill="1" applyBorder="1" applyAlignment="1">
      <alignment horizontal="left" vertical="center" wrapText="1"/>
    </xf>
    <xf numFmtId="164" fontId="20" fillId="3" borderId="8" xfId="2" applyNumberFormat="1" applyFont="1" applyFill="1" applyBorder="1" applyAlignment="1">
      <alignment vertical="center"/>
    </xf>
    <xf numFmtId="164" fontId="23" fillId="3" borderId="8" xfId="2" applyNumberFormat="1" applyFont="1" applyFill="1" applyBorder="1" applyAlignment="1">
      <alignment vertical="center"/>
    </xf>
    <xf numFmtId="164" fontId="24" fillId="3" borderId="8" xfId="2" applyNumberFormat="1" applyFont="1" applyFill="1" applyBorder="1" applyAlignment="1">
      <alignment vertical="center" wrapText="1"/>
    </xf>
    <xf numFmtId="0" fontId="18" fillId="3" borderId="8" xfId="2" applyFont="1" applyFill="1" applyBorder="1" applyAlignment="1">
      <alignment vertical="center" wrapText="1"/>
    </xf>
    <xf numFmtId="0" fontId="15" fillId="3" borderId="10" xfId="2" applyFont="1" applyFill="1" applyBorder="1" applyAlignment="1">
      <alignment horizontal="center" vertical="center"/>
    </xf>
    <xf numFmtId="164" fontId="15" fillId="3" borderId="10" xfId="2" applyNumberFormat="1" applyFont="1" applyFill="1" applyBorder="1" applyAlignment="1">
      <alignment vertical="center"/>
    </xf>
    <xf numFmtId="0" fontId="15" fillId="3" borderId="11" xfId="2" applyNumberFormat="1" applyFont="1" applyFill="1" applyBorder="1" applyAlignment="1">
      <alignment horizontal="center" vertical="center"/>
    </xf>
    <xf numFmtId="0" fontId="15" fillId="3" borderId="11" xfId="2" applyFont="1" applyFill="1" applyBorder="1" applyAlignment="1">
      <alignment horizontal="center" vertical="center"/>
    </xf>
    <xf numFmtId="0" fontId="25" fillId="3" borderId="8" xfId="2" applyNumberFormat="1" applyFont="1" applyFill="1" applyBorder="1" applyAlignment="1">
      <alignment horizontal="center" vertical="center"/>
    </xf>
    <xf numFmtId="41" fontId="25" fillId="3" borderId="7" xfId="2" applyNumberFormat="1" applyFont="1" applyFill="1" applyBorder="1" applyAlignment="1">
      <alignment vertical="center" wrapText="1"/>
    </xf>
    <xf numFmtId="164" fontId="26" fillId="3" borderId="3" xfId="2" applyNumberFormat="1" applyFont="1" applyFill="1" applyBorder="1" applyAlignment="1">
      <alignment vertical="center"/>
    </xf>
    <xf numFmtId="164" fontId="24" fillId="3" borderId="2" xfId="2" applyNumberFormat="1" applyFont="1" applyFill="1" applyBorder="1" applyAlignment="1">
      <alignment vertical="center" wrapText="1"/>
    </xf>
    <xf numFmtId="0" fontId="25" fillId="3" borderId="2" xfId="2" applyNumberFormat="1" applyFont="1" applyFill="1" applyBorder="1" applyAlignment="1">
      <alignment horizontal="center" vertical="center"/>
    </xf>
    <xf numFmtId="41" fontId="25" fillId="3" borderId="2" xfId="2" applyNumberFormat="1" applyFont="1" applyFill="1" applyBorder="1" applyAlignment="1">
      <alignment vertical="center" wrapText="1"/>
    </xf>
    <xf numFmtId="0" fontId="18" fillId="3" borderId="3" xfId="2" applyFont="1" applyFill="1" applyBorder="1" applyAlignment="1">
      <alignment vertical="center" wrapText="1"/>
    </xf>
    <xf numFmtId="0" fontId="25" fillId="3" borderId="7" xfId="2" applyNumberFormat="1" applyFont="1" applyFill="1" applyBorder="1" applyAlignment="1">
      <alignment horizontal="center" vertical="center"/>
    </xf>
    <xf numFmtId="164" fontId="24" fillId="3" borderId="3" xfId="2" applyNumberFormat="1" applyFont="1" applyFill="1" applyBorder="1" applyAlignment="1">
      <alignment vertical="center" wrapText="1"/>
    </xf>
    <xf numFmtId="164" fontId="26" fillId="3" borderId="2" xfId="2" applyNumberFormat="1" applyFont="1" applyFill="1" applyBorder="1" applyAlignment="1">
      <alignment vertical="center"/>
    </xf>
    <xf numFmtId="0" fontId="18" fillId="3" borderId="2" xfId="2" applyFont="1" applyFill="1" applyBorder="1" applyAlignment="1">
      <alignment vertical="center" wrapText="1"/>
    </xf>
    <xf numFmtId="0" fontId="25" fillId="3" borderId="3" xfId="2" applyNumberFormat="1" applyFont="1" applyFill="1" applyBorder="1" applyAlignment="1">
      <alignment vertical="center"/>
    </xf>
    <xf numFmtId="0" fontId="25" fillId="3" borderId="3" xfId="2" applyNumberFormat="1" applyFont="1" applyFill="1" applyBorder="1" applyAlignment="1">
      <alignment horizontal="center" vertical="center" wrapText="1"/>
    </xf>
    <xf numFmtId="41" fontId="25" fillId="3" borderId="3" xfId="2" applyNumberFormat="1" applyFont="1" applyFill="1" applyBorder="1" applyAlignment="1">
      <alignment vertical="center" wrapText="1"/>
    </xf>
    <xf numFmtId="164" fontId="14" fillId="3" borderId="22" xfId="2" applyNumberFormat="1" applyFont="1" applyFill="1" applyBorder="1" applyAlignment="1">
      <alignment vertical="center"/>
    </xf>
    <xf numFmtId="164" fontId="14" fillId="3" borderId="22" xfId="2" applyNumberFormat="1" applyFont="1" applyFill="1" applyBorder="1" applyAlignment="1">
      <alignment vertical="center" wrapText="1"/>
    </xf>
    <xf numFmtId="0" fontId="14" fillId="3" borderId="23" xfId="2" applyFont="1" applyFill="1" applyBorder="1" applyAlignment="1">
      <alignment horizontal="center" vertical="center"/>
    </xf>
    <xf numFmtId="43" fontId="2" fillId="0" borderId="0" xfId="2" applyNumberFormat="1" applyAlignment="1">
      <alignment vertical="center"/>
    </xf>
    <xf numFmtId="0" fontId="2" fillId="0" borderId="0" xfId="2" applyFont="1" applyAlignment="1">
      <alignment vertical="center"/>
    </xf>
    <xf numFmtId="0" fontId="22" fillId="0" borderId="0" xfId="2" applyFont="1" applyAlignment="1">
      <alignment vertical="center"/>
    </xf>
    <xf numFmtId="0" fontId="27" fillId="0" borderId="0" xfId="10"/>
    <xf numFmtId="0" fontId="28" fillId="3" borderId="2" xfId="11" applyFont="1" applyFill="1" applyBorder="1" applyAlignment="1">
      <alignment vertical="center"/>
    </xf>
    <xf numFmtId="43" fontId="28" fillId="3" borderId="2" xfId="4" applyFont="1" applyFill="1" applyBorder="1"/>
    <xf numFmtId="0" fontId="28" fillId="3" borderId="2" xfId="11" applyFont="1" applyFill="1" applyBorder="1"/>
    <xf numFmtId="43" fontId="30" fillId="3" borderId="14" xfId="12" applyFont="1" applyFill="1" applyBorder="1" applyAlignment="1">
      <alignment vertical="center"/>
    </xf>
    <xf numFmtId="0" fontId="29" fillId="3" borderId="14" xfId="9" applyFont="1" applyFill="1" applyBorder="1" applyAlignment="1">
      <alignment vertical="center" wrapText="1"/>
    </xf>
    <xf numFmtId="43" fontId="30" fillId="3" borderId="11" xfId="12" applyFont="1" applyFill="1" applyBorder="1" applyAlignment="1">
      <alignment horizontal="center" vertical="center"/>
    </xf>
    <xf numFmtId="0" fontId="29" fillId="3" borderId="11" xfId="9" applyFont="1" applyFill="1" applyBorder="1" applyAlignment="1">
      <alignment vertical="center" wrapText="1"/>
    </xf>
    <xf numFmtId="0" fontId="29" fillId="3" borderId="11" xfId="11" applyFont="1" applyFill="1" applyBorder="1" applyAlignment="1">
      <alignment horizontal="center" vertical="center"/>
    </xf>
    <xf numFmtId="0" fontId="29" fillId="3" borderId="10" xfId="11" applyFont="1" applyFill="1" applyBorder="1" applyAlignment="1">
      <alignment horizontal="center" vertical="center"/>
    </xf>
    <xf numFmtId="43" fontId="30" fillId="3" borderId="10" xfId="12" applyFont="1" applyFill="1" applyBorder="1" applyAlignment="1">
      <alignment horizontal="center" vertical="center"/>
    </xf>
    <xf numFmtId="0" fontId="29" fillId="3" borderId="10" xfId="9" applyFont="1" applyFill="1" applyBorder="1" applyAlignment="1">
      <alignment vertical="center" wrapText="1"/>
    </xf>
    <xf numFmtId="0" fontId="29" fillId="3" borderId="10" xfId="11" applyFont="1" applyFill="1" applyBorder="1" applyAlignment="1">
      <alignment horizontal="center" vertical="center" wrapText="1"/>
    </xf>
    <xf numFmtId="43" fontId="30" fillId="3" borderId="15" xfId="12" applyFont="1" applyFill="1" applyBorder="1" applyAlignment="1">
      <alignment horizontal="center" vertical="center"/>
    </xf>
    <xf numFmtId="0" fontId="29" fillId="3" borderId="15" xfId="9" applyFont="1" applyFill="1" applyBorder="1" applyAlignment="1">
      <alignment vertical="center" wrapText="1"/>
    </xf>
    <xf numFmtId="0" fontId="29" fillId="3" borderId="9" xfId="11" applyFont="1" applyFill="1" applyBorder="1" applyAlignment="1">
      <alignment horizontal="center" vertical="center"/>
    </xf>
    <xf numFmtId="43" fontId="30" fillId="3" borderId="9" xfId="12" applyFont="1" applyFill="1" applyBorder="1" applyAlignment="1">
      <alignment horizontal="center" vertical="center"/>
    </xf>
    <xf numFmtId="0" fontId="29" fillId="3" borderId="9" xfId="9" applyFont="1" applyFill="1" applyBorder="1" applyAlignment="1">
      <alignment vertical="center" wrapText="1"/>
    </xf>
    <xf numFmtId="0" fontId="29" fillId="3" borderId="14" xfId="11" applyFont="1" applyFill="1" applyBorder="1" applyAlignment="1">
      <alignment horizontal="center" vertical="center"/>
    </xf>
    <xf numFmtId="43" fontId="30" fillId="3" borderId="14" xfId="12" applyFont="1" applyFill="1" applyBorder="1" applyAlignment="1">
      <alignment horizontal="center" vertical="center"/>
    </xf>
    <xf numFmtId="43" fontId="30" fillId="3" borderId="10" xfId="12" applyFont="1" applyFill="1" applyBorder="1" applyAlignment="1">
      <alignment vertical="center"/>
    </xf>
    <xf numFmtId="0" fontId="29" fillId="3" borderId="7" xfId="11" applyFont="1" applyFill="1" applyBorder="1" applyAlignment="1">
      <alignment horizontal="center" vertical="center"/>
    </xf>
    <xf numFmtId="43" fontId="30" fillId="3" borderId="15" xfId="12" applyFont="1" applyFill="1" applyBorder="1" applyAlignment="1">
      <alignment vertical="center"/>
    </xf>
    <xf numFmtId="43" fontId="30" fillId="3" borderId="9" xfId="12" applyFont="1" applyFill="1" applyBorder="1" applyAlignment="1">
      <alignment vertical="center"/>
    </xf>
    <xf numFmtId="0" fontId="32" fillId="3" borderId="14" xfId="9" applyFont="1" applyFill="1" applyBorder="1" applyAlignment="1">
      <alignment vertical="center" wrapText="1"/>
    </xf>
    <xf numFmtId="0" fontId="32" fillId="3" borderId="10" xfId="9" applyFont="1" applyFill="1" applyBorder="1" applyAlignment="1">
      <alignment vertical="center" wrapText="1"/>
    </xf>
    <xf numFmtId="0" fontId="32" fillId="3" borderId="9" xfId="9" applyFont="1" applyFill="1" applyBorder="1" applyAlignment="1">
      <alignment vertical="center" wrapText="1"/>
    </xf>
    <xf numFmtId="0" fontId="29" fillId="3" borderId="8" xfId="11" applyFont="1" applyFill="1" applyBorder="1" applyAlignment="1">
      <alignment vertical="center" wrapText="1"/>
    </xf>
    <xf numFmtId="0" fontId="29" fillId="3" borderId="8" xfId="11" applyFont="1" applyFill="1" applyBorder="1" applyAlignment="1">
      <alignment horizontal="center" vertical="center" wrapText="1"/>
    </xf>
    <xf numFmtId="43" fontId="30" fillId="3" borderId="8" xfId="12" applyFont="1" applyFill="1" applyBorder="1" applyAlignment="1">
      <alignment vertical="center"/>
    </xf>
    <xf numFmtId="0" fontId="29" fillId="3" borderId="10" xfId="11" applyFont="1" applyFill="1" applyBorder="1" applyAlignment="1">
      <alignment vertical="center" wrapText="1"/>
    </xf>
    <xf numFmtId="0" fontId="30" fillId="3" borderId="11" xfId="11" applyFont="1" applyFill="1" applyBorder="1" applyAlignment="1">
      <alignment vertical="center" wrapText="1"/>
    </xf>
    <xf numFmtId="0" fontId="30" fillId="3" borderId="10" xfId="11" applyFont="1" applyFill="1" applyBorder="1" applyAlignment="1">
      <alignment vertical="center" wrapText="1"/>
    </xf>
    <xf numFmtId="0" fontId="29" fillId="3" borderId="7" xfId="11" applyFont="1" applyFill="1" applyBorder="1" applyAlignment="1">
      <alignment horizontal="center" vertical="center" wrapText="1"/>
    </xf>
    <xf numFmtId="0" fontId="29" fillId="3" borderId="15" xfId="11" applyFont="1" applyFill="1" applyBorder="1" applyAlignment="1">
      <alignment horizontal="center" vertical="center"/>
    </xf>
    <xf numFmtId="0" fontId="30" fillId="3" borderId="15" xfId="11" applyFont="1" applyFill="1" applyBorder="1" applyAlignment="1">
      <alignment vertical="center" wrapText="1"/>
    </xf>
    <xf numFmtId="0" fontId="29" fillId="3" borderId="9" xfId="11" applyFont="1" applyFill="1" applyBorder="1" applyAlignment="1">
      <alignment horizontal="center" vertical="center" wrapText="1"/>
    </xf>
    <xf numFmtId="0" fontId="30" fillId="3" borderId="9" xfId="11" applyFont="1" applyFill="1" applyBorder="1" applyAlignment="1">
      <alignment vertical="center" wrapText="1"/>
    </xf>
    <xf numFmtId="0" fontId="29" fillId="3" borderId="8" xfId="11" applyFont="1" applyFill="1" applyBorder="1" applyAlignment="1">
      <alignment horizontal="center"/>
    </xf>
    <xf numFmtId="43" fontId="30" fillId="3" borderId="11" xfId="12" applyFont="1" applyFill="1" applyBorder="1" applyAlignment="1">
      <alignment vertical="center"/>
    </xf>
    <xf numFmtId="0" fontId="29" fillId="3" borderId="11" xfId="11" applyFont="1" applyFill="1" applyBorder="1" applyAlignment="1">
      <alignment horizontal="center"/>
    </xf>
    <xf numFmtId="0" fontId="32" fillId="3" borderId="15" xfId="9" applyFont="1" applyFill="1" applyBorder="1" applyAlignment="1">
      <alignment vertical="center" wrapText="1"/>
    </xf>
    <xf numFmtId="0" fontId="30" fillId="3" borderId="14" xfId="11" applyFont="1" applyFill="1" applyBorder="1" applyAlignment="1">
      <alignment horizontal="center" vertical="center" wrapText="1"/>
    </xf>
    <xf numFmtId="0" fontId="30" fillId="3" borderId="14" xfId="11" applyFont="1" applyFill="1" applyBorder="1" applyAlignment="1">
      <alignment vertical="center" wrapText="1"/>
    </xf>
    <xf numFmtId="0" fontId="30" fillId="3" borderId="10" xfId="11" applyFont="1" applyFill="1" applyBorder="1" applyAlignment="1">
      <alignment horizontal="center" vertical="center" wrapText="1"/>
    </xf>
    <xf numFmtId="0" fontId="30" fillId="3" borderId="9" xfId="11" applyFont="1" applyFill="1" applyBorder="1" applyAlignment="1">
      <alignment horizontal="center" vertical="center" wrapText="1"/>
    </xf>
    <xf numFmtId="0" fontId="32" fillId="3" borderId="10" xfId="11" applyFont="1" applyFill="1" applyBorder="1" applyAlignment="1">
      <alignment vertical="center" wrapText="1"/>
    </xf>
    <xf numFmtId="0" fontId="32" fillId="3" borderId="9" xfId="11" applyFont="1" applyFill="1" applyBorder="1" applyAlignment="1">
      <alignment vertical="center" wrapText="1"/>
    </xf>
    <xf numFmtId="0" fontId="32" fillId="3" borderId="14" xfId="11" applyFont="1" applyFill="1" applyBorder="1" applyAlignment="1">
      <alignment vertical="center" wrapText="1"/>
    </xf>
    <xf numFmtId="0" fontId="29" fillId="3" borderId="3" xfId="11" applyFont="1" applyFill="1" applyBorder="1" applyAlignment="1">
      <alignment horizontal="center" vertical="center"/>
    </xf>
    <xf numFmtId="0" fontId="29" fillId="3" borderId="11" xfId="11" applyFont="1" applyFill="1" applyBorder="1" applyAlignment="1">
      <alignment horizontal="center" vertical="center" wrapText="1"/>
    </xf>
    <xf numFmtId="43" fontId="30" fillId="3" borderId="14" xfId="4" applyFont="1" applyFill="1" applyBorder="1" applyAlignment="1">
      <alignment vertical="center"/>
    </xf>
    <xf numFmtId="43" fontId="30" fillId="3" borderId="7" xfId="4" applyFont="1" applyFill="1" applyBorder="1" applyAlignment="1">
      <alignment vertical="center" wrapText="1"/>
    </xf>
    <xf numFmtId="0" fontId="30" fillId="3" borderId="7" xfId="11" applyFont="1" applyFill="1" applyBorder="1" applyAlignment="1">
      <alignment horizontal="left" vertical="center" wrapText="1"/>
    </xf>
    <xf numFmtId="43" fontId="30" fillId="3" borderId="10" xfId="4" applyFont="1" applyFill="1" applyBorder="1" applyAlignment="1">
      <alignment vertical="center" wrapText="1"/>
    </xf>
    <xf numFmtId="0" fontId="30" fillId="3" borderId="10" xfId="11" applyFont="1" applyFill="1" applyBorder="1" applyAlignment="1">
      <alignment horizontal="left" vertical="center" wrapText="1"/>
    </xf>
    <xf numFmtId="43" fontId="30" fillId="3" borderId="9" xfId="4" applyFont="1" applyFill="1" applyBorder="1" applyAlignment="1">
      <alignment vertical="center" wrapText="1"/>
    </xf>
    <xf numFmtId="0" fontId="30" fillId="3" borderId="9" xfId="11" applyFont="1" applyFill="1" applyBorder="1" applyAlignment="1">
      <alignment horizontal="left" vertical="center" wrapText="1"/>
    </xf>
    <xf numFmtId="0" fontId="29" fillId="3" borderId="14" xfId="11" applyFont="1" applyFill="1" applyBorder="1" applyAlignment="1">
      <alignment horizontal="center" vertical="center" wrapText="1"/>
    </xf>
    <xf numFmtId="0" fontId="32" fillId="3" borderId="8" xfId="11" applyFont="1" applyFill="1" applyBorder="1" applyAlignment="1">
      <alignment vertical="center" wrapText="1"/>
    </xf>
    <xf numFmtId="0" fontId="32" fillId="3" borderId="15" xfId="11" applyFont="1" applyFill="1" applyBorder="1" applyAlignment="1">
      <alignment vertical="center" wrapText="1"/>
    </xf>
    <xf numFmtId="0" fontId="29" fillId="3" borderId="8" xfId="11" applyFont="1" applyFill="1" applyBorder="1" applyAlignment="1">
      <alignment horizontal="center" vertical="center"/>
    </xf>
    <xf numFmtId="0" fontId="32" fillId="3" borderId="2" xfId="9" applyFont="1" applyFill="1" applyBorder="1" applyAlignment="1">
      <alignment vertical="center" wrapText="1"/>
    </xf>
    <xf numFmtId="43" fontId="27" fillId="0" borderId="0" xfId="10" applyNumberFormat="1"/>
    <xf numFmtId="0" fontId="30" fillId="3" borderId="10" xfId="11" applyNumberFormat="1" applyFont="1" applyFill="1" applyBorder="1" applyAlignment="1">
      <alignment vertical="center" wrapText="1"/>
    </xf>
    <xf numFmtId="43" fontId="30" fillId="3" borderId="15" xfId="4" applyNumberFormat="1" applyFont="1" applyFill="1" applyBorder="1" applyAlignment="1">
      <alignment horizontal="left" vertical="center" wrapText="1"/>
    </xf>
    <xf numFmtId="43" fontId="30" fillId="3" borderId="10" xfId="4" applyNumberFormat="1" applyFont="1" applyFill="1" applyBorder="1" applyAlignment="1">
      <alignment horizontal="left" vertical="center" wrapText="1"/>
    </xf>
    <xf numFmtId="0" fontId="30" fillId="3" borderId="7" xfId="11" applyFont="1" applyFill="1" applyBorder="1" applyAlignment="1">
      <alignment horizontal="center" vertical="center" wrapText="1"/>
    </xf>
    <xf numFmtId="43" fontId="30" fillId="3" borderId="7" xfId="4" applyNumberFormat="1" applyFont="1" applyFill="1" applyBorder="1" applyAlignment="1">
      <alignment horizontal="left" vertical="center" wrapText="1"/>
    </xf>
    <xf numFmtId="0" fontId="30" fillId="3" borderId="7" xfId="11" applyFont="1" applyFill="1" applyBorder="1" applyAlignment="1">
      <alignment vertical="center" wrapText="1"/>
    </xf>
    <xf numFmtId="0" fontId="30" fillId="3" borderId="3" xfId="11" applyFont="1" applyFill="1" applyBorder="1" applyAlignment="1">
      <alignment horizontal="center" vertical="center" wrapText="1"/>
    </xf>
    <xf numFmtId="43" fontId="30" fillId="3" borderId="3" xfId="4" applyNumberFormat="1" applyFont="1" applyFill="1" applyBorder="1" applyAlignment="1">
      <alignment horizontal="left" vertical="center" wrapText="1"/>
    </xf>
    <xf numFmtId="0" fontId="30" fillId="3" borderId="3" xfId="11" applyFont="1" applyFill="1" applyBorder="1" applyAlignment="1">
      <alignment vertical="center" wrapText="1"/>
    </xf>
    <xf numFmtId="43" fontId="32" fillId="3" borderId="11" xfId="12" applyFont="1" applyFill="1" applyBorder="1" applyAlignment="1">
      <alignment vertical="center"/>
    </xf>
    <xf numFmtId="43" fontId="32" fillId="3" borderId="10" xfId="12" applyFont="1" applyFill="1" applyBorder="1" applyAlignment="1">
      <alignment vertical="center"/>
    </xf>
    <xf numFmtId="43" fontId="30" fillId="3" borderId="9" xfId="4" applyNumberFormat="1" applyFont="1" applyFill="1" applyBorder="1" applyAlignment="1">
      <alignment horizontal="left" vertical="center" wrapText="1"/>
    </xf>
    <xf numFmtId="43" fontId="30" fillId="3" borderId="11" xfId="4" applyNumberFormat="1" applyFont="1" applyFill="1" applyBorder="1" applyAlignment="1">
      <alignment horizontal="left" vertical="center" wrapText="1"/>
    </xf>
    <xf numFmtId="0" fontId="33" fillId="5" borderId="2" xfId="11" applyFont="1" applyFill="1" applyBorder="1" applyAlignment="1">
      <alignment horizontal="center" vertical="center" wrapText="1"/>
    </xf>
    <xf numFmtId="0" fontId="34" fillId="0" borderId="0" xfId="10" applyFont="1"/>
    <xf numFmtId="0" fontId="2" fillId="0" borderId="0" xfId="13"/>
    <xf numFmtId="0" fontId="25" fillId="0" borderId="0" xfId="13" applyFont="1" applyBorder="1"/>
    <xf numFmtId="0" fontId="15" fillId="3" borderId="3" xfId="2" applyFont="1" applyFill="1" applyBorder="1" applyAlignment="1">
      <alignment horizontal="center" vertical="center"/>
    </xf>
    <xf numFmtId="43" fontId="0" fillId="0" borderId="0" xfId="0" applyNumberFormat="1"/>
    <xf numFmtId="0" fontId="14" fillId="3" borderId="18" xfId="2" applyFont="1" applyFill="1" applyBorder="1" applyAlignment="1">
      <alignment horizontal="center" vertical="center"/>
    </xf>
    <xf numFmtId="0" fontId="14" fillId="3" borderId="19" xfId="2" applyFont="1" applyFill="1" applyBorder="1" applyAlignment="1">
      <alignment horizontal="center" vertical="center"/>
    </xf>
    <xf numFmtId="0" fontId="14" fillId="3" borderId="20" xfId="2" applyFont="1" applyFill="1" applyBorder="1" applyAlignment="1">
      <alignment horizontal="center" vertical="center"/>
    </xf>
    <xf numFmtId="0" fontId="14" fillId="3" borderId="21" xfId="2" applyFont="1" applyFill="1" applyBorder="1" applyAlignment="1">
      <alignment horizontal="center" vertical="center"/>
    </xf>
    <xf numFmtId="164" fontId="15" fillId="3" borderId="3" xfId="2" applyNumberFormat="1" applyFont="1" applyFill="1" applyBorder="1" applyAlignment="1">
      <alignment horizontal="left" vertical="center" wrapText="1"/>
    </xf>
    <xf numFmtId="164" fontId="15" fillId="3" borderId="7" xfId="2" applyNumberFormat="1" applyFont="1" applyFill="1" applyBorder="1" applyAlignment="1">
      <alignment horizontal="left" vertical="center" wrapText="1"/>
    </xf>
    <xf numFmtId="164" fontId="15" fillId="3" borderId="8" xfId="2" applyNumberFormat="1" applyFont="1" applyFill="1" applyBorder="1" applyAlignment="1">
      <alignment horizontal="left" vertical="center" wrapText="1"/>
    </xf>
    <xf numFmtId="0" fontId="15" fillId="3" borderId="3" xfId="2" applyFont="1" applyFill="1" applyBorder="1" applyAlignment="1">
      <alignment horizontal="left" vertical="center"/>
    </xf>
    <xf numFmtId="0" fontId="15" fillId="3" borderId="7" xfId="2" applyFont="1" applyFill="1" applyBorder="1" applyAlignment="1">
      <alignment horizontal="left" vertical="center"/>
    </xf>
    <xf numFmtId="0" fontId="15" fillId="3" borderId="8" xfId="2" applyFont="1" applyFill="1" applyBorder="1" applyAlignment="1">
      <alignment horizontal="left" vertical="center"/>
    </xf>
    <xf numFmtId="0" fontId="18" fillId="3" borderId="16" xfId="2" applyFont="1" applyFill="1" applyBorder="1" applyAlignment="1">
      <alignment horizontal="center" vertical="center"/>
    </xf>
    <xf numFmtId="0" fontId="18" fillId="3" borderId="17" xfId="2" applyFont="1" applyFill="1" applyBorder="1" applyAlignment="1">
      <alignment horizontal="center" vertical="center"/>
    </xf>
    <xf numFmtId="0" fontId="15" fillId="3" borderId="3" xfId="2" applyFont="1" applyFill="1" applyBorder="1" applyAlignment="1">
      <alignment horizontal="center" vertical="center"/>
    </xf>
    <xf numFmtId="0" fontId="15" fillId="3" borderId="8" xfId="2" applyFont="1" applyFill="1" applyBorder="1" applyAlignment="1">
      <alignment horizontal="center" vertical="center"/>
    </xf>
    <xf numFmtId="0" fontId="15" fillId="3" borderId="3" xfId="2" applyNumberFormat="1" applyFont="1" applyFill="1" applyBorder="1" applyAlignment="1">
      <alignment horizontal="center" vertical="center"/>
    </xf>
    <xf numFmtId="0" fontId="15" fillId="3" borderId="8" xfId="2" applyNumberFormat="1" applyFont="1" applyFill="1" applyBorder="1" applyAlignment="1">
      <alignment horizontal="center" vertical="center"/>
    </xf>
    <xf numFmtId="41" fontId="15" fillId="3" borderId="3" xfId="2" applyNumberFormat="1" applyFont="1" applyFill="1" applyBorder="1" applyAlignment="1">
      <alignment horizontal="left" vertical="center" wrapText="1"/>
    </xf>
    <xf numFmtId="41" fontId="15" fillId="3" borderId="8" xfId="2" applyNumberFormat="1" applyFont="1" applyFill="1" applyBorder="1" applyAlignment="1">
      <alignment horizontal="left" vertical="center" wrapText="1"/>
    </xf>
    <xf numFmtId="164" fontId="15" fillId="3" borderId="3" xfId="2" applyNumberFormat="1" applyFont="1" applyFill="1" applyBorder="1" applyAlignment="1">
      <alignment horizontal="center" vertical="center"/>
    </xf>
    <xf numFmtId="164" fontId="15" fillId="3" borderId="8" xfId="2" applyNumberFormat="1" applyFont="1" applyFill="1" applyBorder="1" applyAlignment="1">
      <alignment horizontal="center" vertical="center"/>
    </xf>
    <xf numFmtId="0" fontId="15" fillId="3" borderId="3" xfId="2" applyFont="1" applyFill="1" applyBorder="1" applyAlignment="1">
      <alignment horizontal="left" vertical="center" wrapText="1"/>
    </xf>
    <xf numFmtId="0" fontId="15" fillId="3" borderId="8" xfId="2" applyFont="1" applyFill="1" applyBorder="1" applyAlignment="1">
      <alignment horizontal="left" vertical="center" wrapText="1"/>
    </xf>
    <xf numFmtId="0" fontId="15" fillId="3" borderId="3" xfId="2" applyFont="1" applyFill="1" applyBorder="1" applyAlignment="1">
      <alignment horizontal="left" vertical="top" wrapText="1"/>
    </xf>
    <xf numFmtId="0" fontId="15" fillId="3" borderId="7" xfId="2" applyFont="1" applyFill="1" applyBorder="1" applyAlignment="1">
      <alignment horizontal="left" vertical="top" wrapText="1"/>
    </xf>
    <xf numFmtId="0" fontId="15" fillId="3" borderId="8" xfId="2" applyFont="1" applyFill="1" applyBorder="1" applyAlignment="1">
      <alignment horizontal="left" vertical="top" wrapText="1"/>
    </xf>
    <xf numFmtId="0" fontId="18" fillId="3" borderId="4" xfId="2" applyFont="1" applyFill="1" applyBorder="1" applyAlignment="1">
      <alignment horizontal="center" vertical="center"/>
    </xf>
    <xf numFmtId="0" fontId="18" fillId="3" borderId="6" xfId="2" applyFont="1" applyFill="1" applyBorder="1" applyAlignment="1">
      <alignment horizontal="center" vertical="center"/>
    </xf>
    <xf numFmtId="0" fontId="15" fillId="3" borderId="7" xfId="2" applyFont="1" applyFill="1" applyBorder="1" applyAlignment="1">
      <alignment horizontal="center" vertical="center"/>
    </xf>
    <xf numFmtId="0" fontId="15" fillId="3" borderId="7" xfId="2" applyFont="1" applyFill="1" applyBorder="1" applyAlignment="1">
      <alignment horizontal="left" vertical="center" wrapText="1"/>
    </xf>
    <xf numFmtId="0" fontId="15" fillId="3" borderId="3" xfId="8" applyNumberFormat="1" applyFont="1" applyFill="1" applyBorder="1" applyAlignment="1">
      <alignment horizontal="center" vertical="center"/>
    </xf>
    <xf numFmtId="0" fontId="15" fillId="3" borderId="8" xfId="8" applyNumberFormat="1" applyFont="1" applyFill="1" applyBorder="1" applyAlignment="1">
      <alignment horizontal="center" vertical="center"/>
    </xf>
    <xf numFmtId="0" fontId="14" fillId="2" borderId="2" xfId="2" applyFont="1" applyFill="1" applyBorder="1" applyAlignment="1">
      <alignment horizontal="center" vertical="center" wrapText="1"/>
    </xf>
    <xf numFmtId="0" fontId="14" fillId="2" borderId="4" xfId="2" applyFont="1" applyFill="1" applyBorder="1" applyAlignment="1">
      <alignment horizontal="center" vertical="center" wrapText="1"/>
    </xf>
    <xf numFmtId="0" fontId="14" fillId="2" borderId="5" xfId="2" applyFont="1" applyFill="1" applyBorder="1" applyAlignment="1">
      <alignment horizontal="center" vertical="center" wrapText="1"/>
    </xf>
    <xf numFmtId="0" fontId="14" fillId="2" borderId="6" xfId="2" applyFont="1" applyFill="1" applyBorder="1" applyAlignment="1">
      <alignment horizontal="center" vertical="center" wrapText="1"/>
    </xf>
    <xf numFmtId="0" fontId="14" fillId="2" borderId="3" xfId="2" applyFont="1" applyFill="1" applyBorder="1" applyAlignment="1">
      <alignment horizontal="center" vertical="center" wrapText="1"/>
    </xf>
    <xf numFmtId="0" fontId="15" fillId="0" borderId="7" xfId="2" applyFont="1" applyBorder="1" applyAlignment="1">
      <alignment horizontal="center" vertical="center" wrapText="1"/>
    </xf>
    <xf numFmtId="0" fontId="15" fillId="0" borderId="8" xfId="2" applyFont="1" applyBorder="1" applyAlignment="1">
      <alignment horizontal="center" vertical="center" wrapText="1"/>
    </xf>
    <xf numFmtId="0" fontId="14" fillId="2" borderId="7" xfId="2" applyFont="1" applyFill="1" applyBorder="1" applyAlignment="1">
      <alignment horizontal="center" vertical="center" wrapText="1"/>
    </xf>
    <xf numFmtId="0" fontId="14" fillId="2" borderId="8" xfId="2" applyFont="1" applyFill="1" applyBorder="1" applyAlignment="1">
      <alignment horizontal="center" vertical="center" wrapText="1"/>
    </xf>
    <xf numFmtId="0" fontId="9" fillId="0" borderId="0" xfId="5" applyFont="1" applyAlignment="1">
      <alignment horizontal="center" wrapText="1"/>
    </xf>
    <xf numFmtId="0" fontId="11" fillId="0" borderId="1" xfId="2" applyFont="1" applyFill="1" applyBorder="1" applyAlignment="1">
      <alignment horizontal="center" vertical="center" wrapText="1"/>
    </xf>
    <xf numFmtId="0" fontId="13" fillId="2" borderId="2" xfId="2" applyFont="1" applyFill="1" applyBorder="1" applyAlignment="1">
      <alignment horizontal="center" vertical="center"/>
    </xf>
    <xf numFmtId="0" fontId="14" fillId="2" borderId="2" xfId="2" applyFont="1" applyFill="1" applyBorder="1" applyAlignment="1">
      <alignment horizontal="center" vertical="center"/>
    </xf>
    <xf numFmtId="0" fontId="14" fillId="2" borderId="3" xfId="2" applyFont="1" applyFill="1" applyBorder="1" applyAlignment="1">
      <alignment horizontal="center" vertical="center"/>
    </xf>
    <xf numFmtId="0" fontId="14" fillId="2" borderId="7" xfId="2" applyFont="1" applyFill="1" applyBorder="1" applyAlignment="1">
      <alignment horizontal="center" vertical="center"/>
    </xf>
    <xf numFmtId="0" fontId="14" fillId="2" borderId="8" xfId="2" applyFont="1" applyFill="1" applyBorder="1" applyAlignment="1">
      <alignment horizontal="center" vertical="center"/>
    </xf>
    <xf numFmtId="0" fontId="15" fillId="0" borderId="5" xfId="2" applyFont="1" applyBorder="1" applyAlignment="1">
      <alignment horizontal="center" vertical="center" wrapText="1"/>
    </xf>
    <xf numFmtId="0" fontId="15" fillId="0" borderId="6" xfId="2" applyFont="1" applyBorder="1" applyAlignment="1">
      <alignment horizontal="center" vertical="center" wrapText="1"/>
    </xf>
    <xf numFmtId="0" fontId="35" fillId="3" borderId="0" xfId="9" applyFont="1" applyFill="1" applyAlignment="1">
      <alignment horizontal="center" wrapText="1"/>
    </xf>
    <xf numFmtId="0" fontId="31" fillId="3" borderId="3" xfId="11" applyFont="1" applyFill="1" applyBorder="1" applyAlignment="1">
      <alignment horizontal="center" vertical="center"/>
    </xf>
    <xf numFmtId="0" fontId="31" fillId="3" borderId="7" xfId="11" applyFont="1" applyFill="1" applyBorder="1" applyAlignment="1">
      <alignment horizontal="center" vertical="center"/>
    </xf>
    <xf numFmtId="0" fontId="31" fillId="3" borderId="8" xfId="11" applyFont="1" applyFill="1" applyBorder="1" applyAlignment="1">
      <alignment horizontal="center" vertical="center"/>
    </xf>
    <xf numFmtId="0" fontId="30" fillId="3" borderId="11" xfId="11" applyFont="1" applyFill="1" applyBorder="1" applyAlignment="1">
      <alignment horizontal="center" vertical="center" wrapText="1"/>
    </xf>
    <xf numFmtId="0" fontId="30" fillId="3" borderId="7" xfId="11" applyFont="1" applyFill="1" applyBorder="1" applyAlignment="1">
      <alignment horizontal="center" vertical="center" wrapText="1"/>
    </xf>
    <xf numFmtId="0" fontId="30" fillId="3" borderId="8" xfId="11" applyFont="1" applyFill="1" applyBorder="1" applyAlignment="1">
      <alignment horizontal="center" vertical="center" wrapText="1"/>
    </xf>
    <xf numFmtId="0" fontId="29" fillId="3" borderId="11" xfId="11" applyFont="1" applyFill="1" applyBorder="1" applyAlignment="1">
      <alignment horizontal="center" vertical="center"/>
    </xf>
    <xf numFmtId="0" fontId="29" fillId="3" borderId="7" xfId="11" applyFont="1" applyFill="1" applyBorder="1" applyAlignment="1">
      <alignment horizontal="center" vertical="center"/>
    </xf>
    <xf numFmtId="0" fontId="29" fillId="3" borderId="3" xfId="11" applyFont="1" applyFill="1" applyBorder="1" applyAlignment="1">
      <alignment horizontal="center" vertical="center" wrapText="1"/>
    </xf>
    <xf numFmtId="0" fontId="29" fillId="3" borderId="7" xfId="11" applyFont="1" applyFill="1" applyBorder="1" applyAlignment="1">
      <alignment horizontal="center" vertical="center" wrapText="1"/>
    </xf>
    <xf numFmtId="0" fontId="29" fillId="3" borderId="15" xfId="11" applyFont="1" applyFill="1" applyBorder="1" applyAlignment="1">
      <alignment horizontal="center" vertical="center" wrapText="1"/>
    </xf>
    <xf numFmtId="0" fontId="29" fillId="3" borderId="15" xfId="11" applyFont="1" applyFill="1" applyBorder="1" applyAlignment="1">
      <alignment horizontal="center" vertical="center"/>
    </xf>
    <xf numFmtId="0" fontId="29" fillId="3" borderId="3" xfId="11" applyFont="1" applyFill="1" applyBorder="1" applyAlignment="1">
      <alignment horizontal="center" vertical="center"/>
    </xf>
    <xf numFmtId="0" fontId="29" fillId="3" borderId="8" xfId="11" applyFont="1" applyFill="1" applyBorder="1" applyAlignment="1">
      <alignment horizontal="center" vertical="center"/>
    </xf>
    <xf numFmtId="0" fontId="29" fillId="3" borderId="11" xfId="11" applyFont="1" applyFill="1" applyBorder="1" applyAlignment="1">
      <alignment horizontal="center" vertical="center" wrapText="1"/>
    </xf>
    <xf numFmtId="0" fontId="29" fillId="3" borderId="8" xfId="11" applyFont="1" applyFill="1" applyBorder="1" applyAlignment="1">
      <alignment horizontal="center" vertical="center" wrapText="1"/>
    </xf>
    <xf numFmtId="0" fontId="2" fillId="0" borderId="0" xfId="14" applyAlignment="1">
      <alignment vertical="center"/>
    </xf>
    <xf numFmtId="43" fontId="2" fillId="0" borderId="0" xfId="15" applyFont="1"/>
    <xf numFmtId="0" fontId="5" fillId="0" borderId="0" xfId="3" applyFont="1" applyAlignment="1"/>
    <xf numFmtId="0" fontId="36" fillId="3" borderId="0" xfId="14" applyFont="1" applyFill="1" applyAlignment="1">
      <alignment horizontal="center" vertical="center"/>
    </xf>
    <xf numFmtId="0" fontId="25" fillId="0" borderId="0" xfId="14" applyFont="1" applyAlignment="1">
      <alignment vertical="center"/>
    </xf>
    <xf numFmtId="0" fontId="3" fillId="0" borderId="0" xfId="14" applyFont="1" applyAlignment="1">
      <alignment vertical="center"/>
    </xf>
    <xf numFmtId="0" fontId="18" fillId="0" borderId="0" xfId="14" applyFont="1" applyAlignment="1">
      <alignment horizontal="right" vertical="top"/>
    </xf>
    <xf numFmtId="0" fontId="14" fillId="2" borderId="2" xfId="14" applyFont="1" applyFill="1" applyBorder="1" applyAlignment="1">
      <alignment horizontal="center" vertical="center"/>
    </xf>
    <xf numFmtId="0" fontId="14" fillId="2" borderId="2" xfId="14" applyFont="1" applyFill="1" applyBorder="1" applyAlignment="1">
      <alignment horizontal="center" vertical="center" wrapText="1"/>
    </xf>
    <xf numFmtId="0" fontId="14" fillId="2" borderId="3" xfId="14" applyFont="1" applyFill="1" applyBorder="1" applyAlignment="1">
      <alignment horizontal="center" vertical="center" wrapText="1"/>
    </xf>
    <xf numFmtId="0" fontId="14" fillId="2" borderId="7" xfId="14" applyFont="1" applyFill="1" applyBorder="1" applyAlignment="1">
      <alignment horizontal="center" vertical="center" wrapText="1"/>
    </xf>
    <xf numFmtId="0" fontId="14" fillId="2" borderId="8" xfId="14" applyFont="1" applyFill="1" applyBorder="1" applyAlignment="1">
      <alignment horizontal="center" vertical="center" wrapText="1"/>
    </xf>
    <xf numFmtId="0" fontId="14" fillId="0" borderId="4" xfId="14" applyFont="1" applyBorder="1" applyAlignment="1">
      <alignment horizontal="center" vertical="center"/>
    </xf>
    <xf numFmtId="0" fontId="14" fillId="0" borderId="6" xfId="14" applyFont="1" applyBorder="1" applyAlignment="1">
      <alignment horizontal="center" vertical="center"/>
    </xf>
    <xf numFmtId="0" fontId="15" fillId="0" borderId="2" xfId="14" applyFont="1" applyBorder="1" applyAlignment="1">
      <alignment horizontal="center" vertical="center"/>
    </xf>
    <xf numFmtId="164" fontId="14" fillId="0" borderId="2" xfId="14" applyNumberFormat="1" applyFont="1" applyBorder="1" applyAlignment="1">
      <alignment vertical="center"/>
    </xf>
    <xf numFmtId="0" fontId="15" fillId="0" borderId="9" xfId="9" applyFont="1" applyBorder="1" applyAlignment="1">
      <alignment horizontal="center" vertical="center"/>
    </xf>
    <xf numFmtId="0" fontId="15" fillId="0" borderId="9" xfId="9" applyFont="1" applyBorder="1" applyAlignment="1">
      <alignment vertical="center"/>
    </xf>
    <xf numFmtId="43" fontId="15" fillId="0" borderId="9" xfId="15" applyFont="1" applyBorder="1" applyAlignment="1">
      <alignment vertical="center"/>
    </xf>
    <xf numFmtId="0" fontId="15" fillId="0" borderId="3" xfId="9" applyFont="1" applyBorder="1" applyAlignment="1">
      <alignment horizontal="center" vertical="center"/>
    </xf>
    <xf numFmtId="0" fontId="15" fillId="0" borderId="24" xfId="9" applyFont="1" applyBorder="1" applyAlignment="1">
      <alignment vertical="center" wrapText="1"/>
    </xf>
    <xf numFmtId="0" fontId="15" fillId="0" borderId="7" xfId="9" applyFont="1" applyBorder="1" applyAlignment="1">
      <alignment horizontal="center" vertical="center"/>
    </xf>
    <xf numFmtId="43" fontId="15" fillId="0" borderId="7" xfId="15" applyFont="1" applyBorder="1" applyAlignment="1">
      <alignment vertical="center"/>
    </xf>
    <xf numFmtId="0" fontId="15" fillId="0" borderId="2" xfId="9" applyFont="1" applyBorder="1" applyAlignment="1">
      <alignment horizontal="center" vertical="center"/>
    </xf>
    <xf numFmtId="0" fontId="15" fillId="0" borderId="2" xfId="9" applyFont="1" applyBorder="1" applyAlignment="1">
      <alignment vertical="center"/>
    </xf>
    <xf numFmtId="41" fontId="15" fillId="0" borderId="2" xfId="9" applyNumberFormat="1" applyFont="1" applyBorder="1" applyAlignment="1">
      <alignment vertical="center"/>
    </xf>
    <xf numFmtId="0" fontId="15" fillId="0" borderId="2" xfId="9" applyFont="1" applyBorder="1" applyAlignment="1">
      <alignment vertical="center" wrapText="1"/>
    </xf>
    <xf numFmtId="164" fontId="15" fillId="0" borderId="2" xfId="9" applyNumberFormat="1" applyFont="1" applyBorder="1" applyAlignment="1">
      <alignment vertical="center"/>
    </xf>
    <xf numFmtId="49" fontId="10" fillId="6" borderId="2" xfId="9" applyNumberFormat="1" applyFont="1" applyFill="1" applyBorder="1" applyAlignment="1" applyProtection="1">
      <alignment horizontal="left" vertical="center" wrapText="1"/>
      <protection locked="0"/>
    </xf>
    <xf numFmtId="0" fontId="21" fillId="0" borderId="8" xfId="9" applyFont="1" applyBorder="1" applyAlignment="1">
      <alignment vertical="center"/>
    </xf>
    <xf numFmtId="0" fontId="21" fillId="0" borderId="8" xfId="9" applyFont="1" applyBorder="1" applyAlignment="1">
      <alignment horizontal="center" vertical="center"/>
    </xf>
    <xf numFmtId="164" fontId="21" fillId="0" borderId="8" xfId="9" applyNumberFormat="1" applyFont="1" applyBorder="1" applyAlignment="1">
      <alignment vertical="center"/>
    </xf>
    <xf numFmtId="164" fontId="15" fillId="3" borderId="2" xfId="9" applyNumberFormat="1" applyFont="1" applyFill="1" applyBorder="1" applyAlignment="1">
      <alignment vertical="center"/>
    </xf>
    <xf numFmtId="0" fontId="14" fillId="0" borderId="2" xfId="9" applyFont="1" applyBorder="1" applyAlignment="1">
      <alignment horizontal="center" vertical="center"/>
    </xf>
    <xf numFmtId="43" fontId="14" fillId="0" borderId="2" xfId="15" applyFont="1" applyBorder="1" applyAlignment="1">
      <alignment vertical="center"/>
    </xf>
    <xf numFmtId="0" fontId="15" fillId="0" borderId="3" xfId="9" applyFont="1" applyBorder="1" applyAlignment="1">
      <alignment vertical="center"/>
    </xf>
    <xf numFmtId="43" fontId="15" fillId="0" borderId="3" xfId="15" applyFont="1" applyBorder="1" applyAlignment="1">
      <alignment vertical="center"/>
    </xf>
    <xf numFmtId="0" fontId="15" fillId="0" borderId="25" xfId="9" applyFont="1" applyBorder="1" applyAlignment="1">
      <alignment horizontal="center" vertical="center"/>
    </xf>
    <xf numFmtId="0" fontId="15" fillId="0" borderId="25" xfId="9" applyFont="1" applyBorder="1" applyAlignment="1">
      <alignment vertical="center"/>
    </xf>
    <xf numFmtId="43" fontId="15" fillId="0" borderId="25" xfId="15" applyFont="1" applyBorder="1" applyAlignment="1">
      <alignment vertical="center"/>
    </xf>
    <xf numFmtId="0" fontId="15" fillId="0" borderId="3" xfId="9" applyFont="1" applyFill="1" applyBorder="1" applyAlignment="1">
      <alignment horizontal="center" vertical="center"/>
    </xf>
    <xf numFmtId="41" fontId="15" fillId="0" borderId="25" xfId="9" applyNumberFormat="1" applyFont="1" applyBorder="1" applyAlignment="1">
      <alignment vertical="center"/>
    </xf>
    <xf numFmtId="0" fontId="15" fillId="0" borderId="26" xfId="9" applyFont="1" applyBorder="1" applyAlignment="1">
      <alignment horizontal="center" vertical="center"/>
    </xf>
    <xf numFmtId="0" fontId="15" fillId="0" borderId="26" xfId="9" applyFont="1" applyBorder="1" applyAlignment="1">
      <alignment vertical="center" wrapText="1"/>
    </xf>
    <xf numFmtId="164" fontId="15" fillId="0" borderId="26" xfId="9" applyNumberFormat="1" applyFont="1" applyBorder="1" applyAlignment="1">
      <alignment vertical="center"/>
    </xf>
    <xf numFmtId="49" fontId="10" fillId="6" borderId="27" xfId="9" applyNumberFormat="1" applyFont="1" applyFill="1" applyBorder="1" applyAlignment="1" applyProtection="1">
      <alignment horizontal="left" vertical="center" wrapText="1"/>
      <protection locked="0"/>
    </xf>
    <xf numFmtId="41" fontId="15" fillId="0" borderId="26" xfId="9" applyNumberFormat="1" applyFont="1" applyBorder="1" applyAlignment="1">
      <alignment vertical="center"/>
    </xf>
    <xf numFmtId="0" fontId="15" fillId="0" borderId="2" xfId="16" applyFont="1" applyBorder="1" applyAlignment="1">
      <alignment horizontal="center" vertical="center"/>
    </xf>
    <xf numFmtId="0" fontId="15" fillId="0" borderId="2" xfId="16" applyFont="1" applyBorder="1" applyAlignment="1">
      <alignment vertical="center"/>
    </xf>
    <xf numFmtId="41" fontId="15" fillId="0" borderId="2" xfId="16" applyNumberFormat="1" applyFont="1" applyBorder="1" applyAlignment="1">
      <alignment vertical="center"/>
    </xf>
    <xf numFmtId="0" fontId="7" fillId="0" borderId="0" xfId="9"/>
    <xf numFmtId="43" fontId="2" fillId="0" borderId="0" xfId="6" applyFont="1"/>
    <xf numFmtId="0" fontId="37" fillId="3" borderId="0" xfId="9" applyFont="1" applyFill="1" applyAlignment="1">
      <alignment horizontal="center" vertical="center" wrapText="1"/>
    </xf>
    <xf numFmtId="0" fontId="7" fillId="3" borderId="0" xfId="9" applyFont="1" applyFill="1" applyAlignment="1">
      <alignment horizontal="center" vertical="center" wrapText="1"/>
    </xf>
    <xf numFmtId="0" fontId="38" fillId="0" borderId="2" xfId="9" applyFont="1" applyBorder="1" applyAlignment="1">
      <alignment horizontal="center" wrapText="1"/>
    </xf>
    <xf numFmtId="0" fontId="38" fillId="0" borderId="2" xfId="9" applyFont="1" applyBorder="1" applyAlignment="1">
      <alignment horizontal="center" wrapText="1"/>
    </xf>
    <xf numFmtId="0" fontId="7" fillId="0" borderId="2" xfId="9" applyFont="1" applyBorder="1" applyAlignment="1">
      <alignment horizontal="center" vertical="center" wrapText="1"/>
    </xf>
    <xf numFmtId="166" fontId="7" fillId="0" borderId="2" xfId="4" applyNumberFormat="1" applyFont="1" applyBorder="1" applyAlignment="1">
      <alignment horizontal="justify" vertical="center" wrapText="1"/>
    </xf>
    <xf numFmtId="0" fontId="7" fillId="0" borderId="2" xfId="4" applyNumberFormat="1" applyFont="1" applyBorder="1" applyAlignment="1">
      <alignment horizontal="center" vertical="center" wrapText="1"/>
    </xf>
    <xf numFmtId="43" fontId="7" fillId="0" borderId="2" xfId="4" applyFont="1" applyBorder="1" applyAlignment="1">
      <alignment horizontal="justify" vertical="center" wrapText="1"/>
    </xf>
    <xf numFmtId="0" fontId="7" fillId="0" borderId="2" xfId="9" applyFont="1" applyBorder="1" applyAlignment="1">
      <alignment horizontal="center" vertical="top" wrapText="1"/>
    </xf>
    <xf numFmtId="0" fontId="7" fillId="0" borderId="2" xfId="9" applyFont="1" applyBorder="1" applyAlignment="1">
      <alignment horizontal="justify" vertical="center" wrapText="1"/>
    </xf>
    <xf numFmtId="43" fontId="7" fillId="0" borderId="2" xfId="4" applyFont="1" applyBorder="1" applyAlignment="1">
      <alignment horizontal="center" vertical="center" wrapText="1"/>
    </xf>
    <xf numFmtId="0" fontId="7" fillId="0" borderId="3" xfId="9" applyFont="1" applyBorder="1" applyAlignment="1">
      <alignment horizontal="justify" vertical="top" wrapText="1"/>
    </xf>
    <xf numFmtId="0" fontId="7" fillId="0" borderId="3" xfId="9" applyFont="1" applyBorder="1" applyAlignment="1">
      <alignment horizontal="center" wrapText="1"/>
    </xf>
    <xf numFmtId="0" fontId="7" fillId="0" borderId="3" xfId="9" applyFont="1" applyBorder="1" applyAlignment="1">
      <alignment horizontal="justify" vertical="center" wrapText="1"/>
    </xf>
    <xf numFmtId="43" fontId="7" fillId="0" borderId="3" xfId="4" applyFont="1" applyBorder="1" applyAlignment="1">
      <alignment horizontal="center" vertical="center" wrapText="1"/>
    </xf>
    <xf numFmtId="0" fontId="38" fillId="0" borderId="18" xfId="9" applyFont="1" applyBorder="1" applyAlignment="1">
      <alignment horizontal="center" vertical="center" wrapText="1"/>
    </xf>
    <xf numFmtId="0" fontId="38" fillId="0" borderId="19" xfId="9" applyFont="1" applyBorder="1" applyAlignment="1">
      <alignment horizontal="justify" vertical="center" wrapText="1"/>
    </xf>
    <xf numFmtId="43" fontId="38" fillId="0" borderId="19" xfId="9" applyNumberFormat="1" applyFont="1" applyBorder="1" applyAlignment="1">
      <alignment horizontal="justify" vertical="center" wrapText="1"/>
    </xf>
    <xf numFmtId="0" fontId="38" fillId="0" borderId="19" xfId="9" applyFont="1" applyBorder="1" applyAlignment="1">
      <alignment horizontal="justify" vertical="center" wrapText="1"/>
    </xf>
    <xf numFmtId="43" fontId="38" fillId="0" borderId="21" xfId="9" applyNumberFormat="1" applyFont="1" applyBorder="1" applyAlignment="1">
      <alignment horizontal="center" vertical="center" wrapText="1"/>
    </xf>
    <xf numFmtId="0" fontId="39" fillId="0" borderId="0" xfId="9" applyFont="1" applyAlignment="1">
      <alignment horizontal="right"/>
    </xf>
    <xf numFmtId="0" fontId="2" fillId="0" borderId="0" xfId="17"/>
    <xf numFmtId="0" fontId="36" fillId="0" borderId="0" xfId="17" applyFont="1" applyAlignment="1">
      <alignment horizontal="center" vertical="center" wrapText="1"/>
    </xf>
    <xf numFmtId="0" fontId="36" fillId="0" borderId="0" xfId="17" applyNumberFormat="1" applyFont="1" applyAlignment="1">
      <alignment horizontal="center" vertical="center" wrapText="1"/>
    </xf>
    <xf numFmtId="0" fontId="40" fillId="0" borderId="0" xfId="9" applyNumberFormat="1" applyFont="1" applyFill="1" applyBorder="1" applyAlignment="1" applyProtection="1">
      <alignment horizontal="left"/>
      <protection locked="0"/>
    </xf>
    <xf numFmtId="0" fontId="36" fillId="3" borderId="0" xfId="17" applyFont="1" applyFill="1" applyAlignment="1">
      <alignment horizontal="center" vertical="center" wrapText="1"/>
    </xf>
    <xf numFmtId="0" fontId="3" fillId="0" borderId="0" xfId="17" applyFont="1"/>
    <xf numFmtId="0" fontId="3" fillId="0" borderId="0" xfId="17" applyFont="1" applyAlignment="1">
      <alignment vertical="center"/>
    </xf>
    <xf numFmtId="0" fontId="15" fillId="0" borderId="0" xfId="17" applyFont="1" applyAlignment="1">
      <alignment horizontal="right" vertical="center"/>
    </xf>
    <xf numFmtId="0" fontId="14" fillId="2" borderId="2" xfId="17" applyFont="1" applyFill="1" applyBorder="1" applyAlignment="1">
      <alignment horizontal="center" vertical="center"/>
    </xf>
    <xf numFmtId="0" fontId="14" fillId="2" borderId="2" xfId="17" applyFont="1" applyFill="1" applyBorder="1" applyAlignment="1">
      <alignment horizontal="center" vertical="center" wrapText="1"/>
    </xf>
    <xf numFmtId="0" fontId="14" fillId="0" borderId="4" xfId="17" applyFont="1" applyFill="1" applyBorder="1" applyAlignment="1">
      <alignment horizontal="center" vertical="center"/>
    </xf>
    <xf numFmtId="0" fontId="7" fillId="0" borderId="5" xfId="9" applyFill="1" applyBorder="1" applyAlignment="1">
      <alignment horizontal="center" vertical="center"/>
    </xf>
    <xf numFmtId="0" fontId="7" fillId="0" borderId="6" xfId="9" applyFill="1" applyBorder="1" applyAlignment="1">
      <alignment horizontal="center" vertical="center"/>
    </xf>
    <xf numFmtId="0" fontId="7" fillId="0" borderId="9" xfId="17" applyFont="1" applyBorder="1" applyAlignment="1">
      <alignment vertical="center"/>
    </xf>
    <xf numFmtId="0" fontId="7" fillId="0" borderId="9" xfId="9" quotePrefix="1" applyFont="1" applyBorder="1" applyAlignment="1">
      <alignment horizontal="right" vertical="center"/>
    </xf>
    <xf numFmtId="0" fontId="7" fillId="0" borderId="9" xfId="9" applyFont="1" applyBorder="1" applyAlignment="1">
      <alignment vertical="center"/>
    </xf>
    <xf numFmtId="0" fontId="7" fillId="0" borderId="8" xfId="9" applyFont="1" applyBorder="1" applyAlignment="1">
      <alignment horizontal="left" vertical="center" wrapText="1"/>
    </xf>
    <xf numFmtId="164" fontId="7" fillId="0" borderId="9" xfId="9" applyNumberFormat="1" applyFont="1" applyBorder="1" applyAlignment="1">
      <alignment vertical="center"/>
    </xf>
    <xf numFmtId="0" fontId="41" fillId="0" borderId="0" xfId="17" applyFont="1"/>
    <xf numFmtId="0" fontId="0" fillId="0" borderId="9" xfId="17" applyFont="1" applyBorder="1" applyAlignment="1">
      <alignment vertical="center"/>
    </xf>
    <xf numFmtId="0" fontId="7" fillId="3" borderId="9" xfId="9" applyFont="1" applyFill="1" applyBorder="1" applyAlignment="1">
      <alignment vertical="center"/>
    </xf>
    <xf numFmtId="0" fontId="7" fillId="3" borderId="8" xfId="9" applyFont="1" applyFill="1" applyBorder="1" applyAlignment="1">
      <alignment horizontal="left" vertical="center" wrapText="1"/>
    </xf>
    <xf numFmtId="164" fontId="7" fillId="0" borderId="9" xfId="9" applyNumberFormat="1" applyFont="1" applyFill="1" applyBorder="1" applyAlignment="1">
      <alignment vertical="center"/>
    </xf>
    <xf numFmtId="49" fontId="40" fillId="6" borderId="2" xfId="9" applyNumberFormat="1" applyFont="1" applyFill="1" applyBorder="1" applyAlignment="1" applyProtection="1">
      <alignment horizontal="left" vertical="center" wrapText="1"/>
      <protection locked="0"/>
    </xf>
    <xf numFmtId="49" fontId="40" fillId="6" borderId="8" xfId="9" applyNumberFormat="1" applyFont="1" applyFill="1" applyBorder="1" applyAlignment="1" applyProtection="1">
      <alignment horizontal="left" vertical="center" wrapText="1"/>
      <protection locked="0"/>
    </xf>
    <xf numFmtId="0" fontId="7" fillId="0" borderId="2" xfId="17" applyFont="1" applyBorder="1" applyAlignment="1">
      <alignment vertical="center"/>
    </xf>
    <xf numFmtId="0" fontId="7" fillId="0" borderId="2" xfId="9" applyFont="1" applyBorder="1" applyAlignment="1">
      <alignment vertical="center"/>
    </xf>
    <xf numFmtId="0" fontId="7" fillId="0" borderId="2" xfId="9" applyFont="1" applyBorder="1" applyAlignment="1">
      <alignment horizontal="left" vertical="center" wrapText="1"/>
    </xf>
    <xf numFmtId="164" fontId="7" fillId="0" borderId="2" xfId="9" applyNumberFormat="1" applyFont="1" applyFill="1" applyBorder="1" applyAlignment="1">
      <alignment vertical="center"/>
    </xf>
    <xf numFmtId="164" fontId="7" fillId="3" borderId="9" xfId="9" applyNumberFormat="1" applyFont="1" applyFill="1" applyBorder="1" applyAlignment="1">
      <alignment vertical="center"/>
    </xf>
    <xf numFmtId="0" fontId="38" fillId="0" borderId="4" xfId="17" applyFont="1" applyBorder="1" applyAlignment="1">
      <alignment horizontal="center" vertical="center"/>
    </xf>
    <xf numFmtId="0" fontId="38" fillId="0" borderId="5" xfId="9" applyFont="1" applyBorder="1" applyAlignment="1">
      <alignment horizontal="center" vertical="center"/>
    </xf>
    <xf numFmtId="0" fontId="38" fillId="0" borderId="6" xfId="9" applyFont="1" applyBorder="1" applyAlignment="1">
      <alignment horizontal="center" vertical="center"/>
    </xf>
    <xf numFmtId="164" fontId="38" fillId="0" borderId="28" xfId="9" applyNumberFormat="1" applyFont="1" applyFill="1" applyBorder="1" applyAlignment="1">
      <alignment vertical="center"/>
    </xf>
    <xf numFmtId="0" fontId="38" fillId="0" borderId="4" xfId="17" applyFont="1" applyBorder="1" applyAlignment="1">
      <alignment horizontal="center" vertical="center"/>
    </xf>
    <xf numFmtId="0" fontId="38" fillId="0" borderId="5" xfId="9" applyFont="1" applyBorder="1" applyAlignment="1">
      <alignment horizontal="center" vertical="center"/>
    </xf>
    <xf numFmtId="0" fontId="9" fillId="0" borderId="4" xfId="17" applyFont="1" applyFill="1" applyBorder="1" applyAlignment="1">
      <alignment horizontal="center" vertical="center"/>
    </xf>
    <xf numFmtId="0" fontId="38" fillId="0" borderId="5" xfId="9" applyFont="1" applyFill="1" applyBorder="1" applyAlignment="1">
      <alignment horizontal="center" vertical="center"/>
    </xf>
    <xf numFmtId="0" fontId="38" fillId="0" borderId="6" xfId="9" applyFont="1" applyFill="1" applyBorder="1" applyAlignment="1">
      <alignment horizontal="center" vertical="center"/>
    </xf>
    <xf numFmtId="49" fontId="40" fillId="4" borderId="29" xfId="9" applyNumberFormat="1" applyFont="1" applyFill="1" applyBorder="1" applyAlignment="1" applyProtection="1">
      <alignment horizontal="left" vertical="center" wrapText="1"/>
      <protection locked="0"/>
    </xf>
    <xf numFmtId="164" fontId="7" fillId="0" borderId="2" xfId="9" applyNumberFormat="1" applyFont="1" applyFill="1" applyBorder="1" applyAlignment="1">
      <alignment horizontal="left" vertical="center"/>
    </xf>
    <xf numFmtId="0" fontId="7" fillId="0" borderId="3" xfId="9" applyFont="1" applyBorder="1" applyAlignment="1">
      <alignment vertical="center"/>
    </xf>
    <xf numFmtId="164" fontId="7" fillId="0" borderId="3" xfId="9" applyNumberFormat="1" applyFont="1" applyFill="1" applyBorder="1" applyAlignment="1">
      <alignment horizontal="left" vertical="center"/>
    </xf>
    <xf numFmtId="0" fontId="7" fillId="0" borderId="30" xfId="17" applyFont="1" applyBorder="1" applyAlignment="1">
      <alignment vertical="center"/>
    </xf>
    <xf numFmtId="0" fontId="25" fillId="0" borderId="2" xfId="17" applyFont="1" applyBorder="1" applyAlignment="1">
      <alignment vertical="center"/>
    </xf>
    <xf numFmtId="0" fontId="25" fillId="3" borderId="2" xfId="17" applyFont="1" applyFill="1" applyBorder="1" applyAlignment="1">
      <alignment vertical="center"/>
    </xf>
    <xf numFmtId="0" fontId="25" fillId="3" borderId="7" xfId="17" applyFont="1" applyFill="1" applyBorder="1" applyAlignment="1">
      <alignment vertical="center" wrapText="1"/>
    </xf>
    <xf numFmtId="43" fontId="40" fillId="3" borderId="31" xfId="9" applyNumberFormat="1" applyFont="1" applyFill="1" applyBorder="1" applyAlignment="1" applyProtection="1">
      <alignment horizontal="left" vertical="center" wrapText="1"/>
      <protection locked="0"/>
    </xf>
    <xf numFmtId="0" fontId="38" fillId="0" borderId="30" xfId="17" applyFont="1" applyBorder="1" applyAlignment="1">
      <alignment horizontal="center" vertical="center"/>
    </xf>
    <xf numFmtId="0" fontId="38" fillId="0" borderId="32" xfId="9" applyFont="1" applyBorder="1" applyAlignment="1">
      <alignment horizontal="center" vertical="center"/>
    </xf>
    <xf numFmtId="0" fontId="38" fillId="0" borderId="28" xfId="9" applyFont="1" applyBorder="1" applyAlignment="1">
      <alignment horizontal="center" vertical="center"/>
    </xf>
    <xf numFmtId="0" fontId="38" fillId="0" borderId="33" xfId="17" applyFont="1" applyBorder="1" applyAlignment="1">
      <alignment horizontal="center" vertical="center"/>
    </xf>
    <xf numFmtId="0" fontId="38" fillId="0" borderId="34" xfId="17" applyFont="1" applyBorder="1" applyAlignment="1">
      <alignment horizontal="center" vertical="center"/>
    </xf>
    <xf numFmtId="0" fontId="38" fillId="0" borderId="23" xfId="17" applyFont="1" applyBorder="1" applyAlignment="1">
      <alignment horizontal="center" vertical="center"/>
    </xf>
    <xf numFmtId="164" fontId="38" fillId="0" borderId="22" xfId="17" applyNumberFormat="1" applyFont="1" applyBorder="1" applyAlignment="1">
      <alignment vertical="center"/>
    </xf>
    <xf numFmtId="0" fontId="20" fillId="0" borderId="0" xfId="17" applyFont="1" applyAlignment="1">
      <alignment vertical="center"/>
    </xf>
    <xf numFmtId="0" fontId="42" fillId="0" borderId="0" xfId="5" applyFont="1" applyAlignment="1">
      <alignment horizontal="right" wrapText="1"/>
    </xf>
    <xf numFmtId="0" fontId="42" fillId="0" borderId="0" xfId="5" applyFont="1" applyAlignment="1">
      <alignment horizontal="right"/>
    </xf>
    <xf numFmtId="0" fontId="25" fillId="0" borderId="0" xfId="18" applyFont="1" applyBorder="1"/>
    <xf numFmtId="0" fontId="38" fillId="0" borderId="0" xfId="5" applyFont="1" applyAlignment="1">
      <alignment horizontal="center"/>
    </xf>
    <xf numFmtId="0" fontId="38" fillId="0" borderId="0" xfId="5" applyFont="1" applyAlignment="1">
      <alignment horizontal="center"/>
    </xf>
    <xf numFmtId="0" fontId="43" fillId="0" borderId="0" xfId="5" applyFont="1" applyAlignment="1">
      <alignment horizontal="center"/>
    </xf>
    <xf numFmtId="0" fontId="42" fillId="0" borderId="0" xfId="5" applyFont="1"/>
    <xf numFmtId="2" fontId="42" fillId="0" borderId="0" xfId="5" applyNumberFormat="1" applyFont="1"/>
    <xf numFmtId="0" fontId="12" fillId="2" borderId="2" xfId="5" applyFont="1" applyFill="1" applyBorder="1" applyAlignment="1">
      <alignment horizontal="center" vertical="center"/>
    </xf>
    <xf numFmtId="0" fontId="12" fillId="2" borderId="2" xfId="5" applyFont="1" applyFill="1" applyBorder="1" applyAlignment="1">
      <alignment horizontal="center" vertical="center" wrapText="1"/>
    </xf>
    <xf numFmtId="0" fontId="12" fillId="2" borderId="4" xfId="5" applyFont="1" applyFill="1" applyBorder="1" applyAlignment="1">
      <alignment vertical="center"/>
    </xf>
    <xf numFmtId="0" fontId="12" fillId="2" borderId="5" xfId="5" applyFont="1" applyFill="1" applyBorder="1" applyAlignment="1">
      <alignment vertical="center"/>
    </xf>
    <xf numFmtId="0" fontId="12" fillId="2" borderId="6" xfId="5" applyFont="1" applyFill="1" applyBorder="1" applyAlignment="1">
      <alignment vertical="center"/>
    </xf>
    <xf numFmtId="0" fontId="12" fillId="2" borderId="2" xfId="5" applyFont="1" applyFill="1" applyBorder="1" applyAlignment="1">
      <alignment horizontal="center" vertical="center" wrapText="1"/>
    </xf>
    <xf numFmtId="0" fontId="44" fillId="0" borderId="2" xfId="5" applyFont="1" applyBorder="1" applyAlignment="1">
      <alignment horizontal="center" vertical="center"/>
    </xf>
    <xf numFmtId="0" fontId="12" fillId="0" borderId="3" xfId="5" applyFont="1" applyBorder="1" applyAlignment="1">
      <alignment horizontal="center" vertical="center"/>
    </xf>
    <xf numFmtId="0" fontId="12" fillId="0" borderId="3" xfId="5" applyFont="1" applyBorder="1" applyAlignment="1">
      <alignment vertical="center"/>
    </xf>
    <xf numFmtId="0" fontId="12" fillId="0" borderId="30" xfId="5" applyFont="1" applyBorder="1" applyAlignment="1">
      <alignment horizontal="center" wrapText="1"/>
    </xf>
    <xf numFmtId="0" fontId="12" fillId="0" borderId="28" xfId="5" applyFont="1" applyBorder="1" applyAlignment="1">
      <alignment horizontal="center"/>
    </xf>
    <xf numFmtId="43" fontId="45" fillId="0" borderId="3" xfId="15" applyFont="1" applyBorder="1"/>
    <xf numFmtId="0" fontId="42" fillId="0" borderId="3" xfId="5" applyFont="1" applyBorder="1" applyAlignment="1">
      <alignment horizontal="center" vertical="center"/>
    </xf>
    <xf numFmtId="0" fontId="42" fillId="0" borderId="9" xfId="5" applyFont="1" applyBorder="1"/>
    <xf numFmtId="0" fontId="42" fillId="0" borderId="30" xfId="5" applyFont="1" applyBorder="1" applyAlignment="1">
      <alignment horizontal="left" wrapText="1"/>
    </xf>
    <xf numFmtId="0" fontId="42" fillId="0" borderId="32" xfId="5" applyFont="1" applyBorder="1" applyAlignment="1">
      <alignment horizontal="left" wrapText="1"/>
    </xf>
    <xf numFmtId="0" fontId="42" fillId="0" borderId="7" xfId="5" applyFont="1" applyBorder="1" applyAlignment="1">
      <alignment horizontal="center" vertical="center"/>
    </xf>
    <xf numFmtId="0" fontId="42" fillId="0" borderId="10" xfId="5" applyFont="1" applyBorder="1"/>
    <xf numFmtId="0" fontId="42" fillId="0" borderId="35" xfId="5" applyFont="1" applyBorder="1" applyAlignment="1">
      <alignment horizontal="left" wrapText="1"/>
    </xf>
    <xf numFmtId="0" fontId="42" fillId="0" borderId="0" xfId="5" applyFont="1" applyBorder="1" applyAlignment="1">
      <alignment horizontal="left" wrapText="1"/>
    </xf>
    <xf numFmtId="0" fontId="42" fillId="0" borderId="36" xfId="5" applyFont="1" applyBorder="1" applyAlignment="1">
      <alignment horizontal="left" wrapText="1"/>
    </xf>
    <xf numFmtId="0" fontId="42" fillId="0" borderId="37" xfId="5" applyFont="1" applyBorder="1" applyAlignment="1">
      <alignment horizontal="left" wrapText="1"/>
    </xf>
    <xf numFmtId="43" fontId="46" fillId="0" borderId="10" xfId="15" applyFont="1" applyBorder="1"/>
    <xf numFmtId="0" fontId="42" fillId="0" borderId="8" xfId="5" applyFont="1" applyBorder="1" applyAlignment="1">
      <alignment horizontal="center" vertical="center"/>
    </xf>
    <xf numFmtId="0" fontId="42" fillId="0" borderId="11" xfId="5" applyFont="1" applyBorder="1" applyAlignment="1">
      <alignment vertical="center"/>
    </xf>
    <xf numFmtId="0" fontId="42" fillId="0" borderId="11" xfId="5" applyFont="1" applyBorder="1" applyAlignment="1"/>
    <xf numFmtId="0" fontId="42" fillId="0" borderId="10" xfId="5" applyFont="1" applyBorder="1" applyAlignment="1">
      <alignment wrapText="1"/>
    </xf>
    <xf numFmtId="43" fontId="46" fillId="3" borderId="14" xfId="15" applyFont="1" applyFill="1" applyBorder="1" applyAlignment="1"/>
    <xf numFmtId="43" fontId="46" fillId="0" borderId="10" xfId="15" applyFont="1" applyBorder="1" applyAlignment="1"/>
    <xf numFmtId="0" fontId="42" fillId="0" borderId="11" xfId="5" applyFont="1" applyBorder="1"/>
    <xf numFmtId="0" fontId="12" fillId="0" borderId="2" xfId="5" applyFont="1" applyBorder="1" applyAlignment="1">
      <alignment horizontal="center"/>
    </xf>
    <xf numFmtId="0" fontId="12" fillId="0" borderId="3" xfId="5" applyFont="1" applyBorder="1" applyAlignment="1">
      <alignment vertical="center" wrapText="1"/>
    </xf>
    <xf numFmtId="0" fontId="12" fillId="0" borderId="30" xfId="5" applyFont="1" applyBorder="1" applyAlignment="1">
      <alignment horizontal="center" vertical="center" wrapText="1"/>
    </xf>
    <xf numFmtId="0" fontId="12" fillId="0" borderId="28" xfId="5" applyFont="1" applyBorder="1" applyAlignment="1">
      <alignment horizontal="center" vertical="center"/>
    </xf>
    <xf numFmtId="43" fontId="45" fillId="0" borderId="3" xfId="15" applyFont="1" applyBorder="1" applyAlignment="1">
      <alignment vertical="center"/>
    </xf>
    <xf numFmtId="4" fontId="46" fillId="0" borderId="10" xfId="5" applyNumberFormat="1" applyFont="1" applyBorder="1"/>
    <xf numFmtId="3" fontId="46" fillId="0" borderId="10" xfId="5" applyNumberFormat="1" applyFont="1" applyBorder="1"/>
    <xf numFmtId="4" fontId="46" fillId="3" borderId="10" xfId="5" applyNumberFormat="1" applyFont="1" applyFill="1" applyBorder="1"/>
    <xf numFmtId="4" fontId="46" fillId="3" borderId="14" xfId="5" applyNumberFormat="1" applyFont="1" applyFill="1" applyBorder="1" applyAlignment="1"/>
    <xf numFmtId="4" fontId="46" fillId="3" borderId="10" xfId="19" applyNumberFormat="1" applyFont="1" applyFill="1" applyBorder="1" applyAlignment="1"/>
    <xf numFmtId="4" fontId="46" fillId="3" borderId="10" xfId="5" applyNumberFormat="1" applyFont="1" applyFill="1" applyBorder="1" applyAlignment="1"/>
    <xf numFmtId="0" fontId="46" fillId="3" borderId="10" xfId="5" applyFont="1" applyFill="1" applyBorder="1" applyAlignment="1"/>
    <xf numFmtId="0" fontId="46" fillId="0" borderId="10" xfId="5" applyFont="1" applyBorder="1" applyAlignment="1"/>
    <xf numFmtId="0" fontId="42" fillId="0" borderId="9" xfId="5" applyFont="1" applyBorder="1" applyAlignment="1">
      <alignment horizontal="center" vertical="center"/>
    </xf>
    <xf numFmtId="0" fontId="42" fillId="0" borderId="32" xfId="5" applyFont="1" applyBorder="1" applyAlignment="1">
      <alignment horizontal="left"/>
    </xf>
    <xf numFmtId="0" fontId="42" fillId="0" borderId="28" xfId="5" applyFont="1" applyBorder="1" applyAlignment="1">
      <alignment horizontal="left"/>
    </xf>
    <xf numFmtId="0" fontId="42" fillId="0" borderId="10" xfId="5" applyFont="1" applyBorder="1" applyAlignment="1">
      <alignment horizontal="center" vertical="center"/>
    </xf>
    <xf numFmtId="0" fontId="42" fillId="0" borderId="35" xfId="5" applyFont="1" applyBorder="1" applyAlignment="1">
      <alignment horizontal="left"/>
    </xf>
    <xf numFmtId="0" fontId="42" fillId="0" borderId="0" xfId="5" applyFont="1" applyBorder="1" applyAlignment="1">
      <alignment horizontal="left"/>
    </xf>
    <xf numFmtId="0" fontId="42" fillId="0" borderId="24" xfId="5" applyFont="1" applyBorder="1" applyAlignment="1">
      <alignment horizontal="left"/>
    </xf>
    <xf numFmtId="0" fontId="42" fillId="0" borderId="36" xfId="5" applyFont="1" applyBorder="1" applyAlignment="1">
      <alignment horizontal="left"/>
    </xf>
    <xf numFmtId="0" fontId="42" fillId="0" borderId="37" xfId="5" applyFont="1" applyBorder="1" applyAlignment="1">
      <alignment horizontal="left"/>
    </xf>
    <xf numFmtId="0" fontId="42" fillId="0" borderId="38" xfId="5" applyFont="1" applyBorder="1" applyAlignment="1">
      <alignment horizontal="left"/>
    </xf>
    <xf numFmtId="0" fontId="42" fillId="0" borderId="10" xfId="5" applyFont="1" applyBorder="1" applyAlignment="1">
      <alignment vertical="center"/>
    </xf>
    <xf numFmtId="0" fontId="42" fillId="0" borderId="10" xfId="5" applyFont="1" applyBorder="1" applyAlignment="1"/>
    <xf numFmtId="0" fontId="12" fillId="0" borderId="2" xfId="5" applyFont="1" applyBorder="1" applyAlignment="1">
      <alignment horizontal="center"/>
    </xf>
    <xf numFmtId="0" fontId="12" fillId="0" borderId="4" xfId="5" applyFont="1" applyBorder="1" applyAlignment="1">
      <alignment horizontal="center"/>
    </xf>
    <xf numFmtId="0" fontId="12" fillId="0" borderId="6" xfId="5" applyFont="1" applyBorder="1" applyAlignment="1">
      <alignment horizontal="center"/>
    </xf>
    <xf numFmtId="4" fontId="12" fillId="0" borderId="2" xfId="5" applyNumberFormat="1" applyFont="1" applyBorder="1"/>
  </cellXfs>
  <cellStyles count="20">
    <cellStyle name="Dziesiętny" xfId="1" builtinId="3"/>
    <cellStyle name="Dziesiętny 2" xfId="4"/>
    <cellStyle name="Dziesiętny 3" xfId="15"/>
    <cellStyle name="Dziesiętny 5 2" xfId="6"/>
    <cellStyle name="Dziesiętny 6" xfId="12"/>
    <cellStyle name="Dziesiętny 7" xfId="19"/>
    <cellStyle name="Dziesiętny 8" xfId="8"/>
    <cellStyle name="Normalny" xfId="0" builtinId="0"/>
    <cellStyle name="Normalny 2 2" xfId="9"/>
    <cellStyle name="Normalny 3" xfId="7"/>
    <cellStyle name="Normalny 5" xfId="10"/>
    <cellStyle name="Normalny 5 2" xfId="11"/>
    <cellStyle name="Normalny_dochody 2010 zał.1" xfId="3"/>
    <cellStyle name="Normalny_kred.poz" xfId="16"/>
    <cellStyle name="Normalny_sołectwa 2009" xfId="13"/>
    <cellStyle name="Normalny_wyk dot.Ipol" xfId="17"/>
    <cellStyle name="Normalny_zal_Szczecin" xfId="5"/>
    <cellStyle name="Normalny_zm.inwest 2008" xfId="2"/>
    <cellStyle name="Normalny_zm.kred.poz.Ipól.2007" xfId="14"/>
    <cellStyle name="Normalny_zmdługpub.2008. xls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70"/>
  <sheetViews>
    <sheetView workbookViewId="0">
      <selection activeCell="F25" sqref="F25"/>
    </sheetView>
  </sheetViews>
  <sheetFormatPr defaultRowHeight="15"/>
  <cols>
    <col min="1" max="1" width="5" customWidth="1"/>
    <col min="2" max="2" width="5.5703125" customWidth="1"/>
    <col min="3" max="3" width="6.85546875" customWidth="1"/>
    <col min="4" max="4" width="5.85546875" customWidth="1"/>
    <col min="5" max="5" width="37.5703125" customWidth="1"/>
    <col min="6" max="12" width="15.5703125" customWidth="1"/>
    <col min="13" max="13" width="13.42578125" bestFit="1" customWidth="1"/>
  </cols>
  <sheetData>
    <row r="1" spans="1:12">
      <c r="A1" s="1"/>
      <c r="B1" s="2"/>
      <c r="C1" s="2"/>
      <c r="D1" s="2"/>
      <c r="E1" s="3" t="s">
        <v>0</v>
      </c>
      <c r="F1" s="4"/>
      <c r="G1" s="4"/>
      <c r="H1" s="1"/>
      <c r="I1" s="5" t="s">
        <v>1</v>
      </c>
      <c r="J1" s="1"/>
      <c r="K1" s="1" t="s">
        <v>0</v>
      </c>
      <c r="L1" s="6"/>
    </row>
    <row r="2" spans="1:12">
      <c r="A2" s="1"/>
      <c r="B2" s="2"/>
      <c r="C2" s="2"/>
      <c r="D2" s="2"/>
      <c r="E2" s="243" t="s">
        <v>0</v>
      </c>
      <c r="F2" s="243"/>
      <c r="G2" s="4"/>
      <c r="H2" s="1"/>
      <c r="I2" s="7" t="s">
        <v>238</v>
      </c>
      <c r="J2" s="1"/>
      <c r="K2" s="1"/>
      <c r="L2" s="6"/>
    </row>
    <row r="3" spans="1:12">
      <c r="A3" s="1"/>
      <c r="B3" s="2"/>
      <c r="C3" s="2"/>
      <c r="D3" s="2"/>
      <c r="E3" s="243"/>
      <c r="F3" s="243"/>
      <c r="G3" s="4"/>
      <c r="H3" s="1"/>
      <c r="I3" s="7" t="s">
        <v>236</v>
      </c>
      <c r="J3" s="1"/>
      <c r="K3" s="1"/>
      <c r="L3" s="6"/>
    </row>
    <row r="4" spans="1:12">
      <c r="A4" s="1"/>
      <c r="B4" s="1"/>
      <c r="C4" s="1"/>
      <c r="D4" s="1"/>
      <c r="E4" s="243"/>
      <c r="F4" s="243"/>
      <c r="G4" s="1"/>
      <c r="H4" s="1"/>
      <c r="I4" s="7" t="s">
        <v>239</v>
      </c>
      <c r="J4" s="1"/>
      <c r="K4" s="1"/>
      <c r="L4" s="6"/>
    </row>
    <row r="5" spans="1:12">
      <c r="A5" s="1"/>
      <c r="B5" s="1"/>
      <c r="C5" s="1"/>
      <c r="D5" s="1"/>
      <c r="E5" s="1"/>
      <c r="F5" s="1"/>
      <c r="G5" s="1"/>
      <c r="H5" s="1"/>
      <c r="I5" s="7" t="s">
        <v>240</v>
      </c>
      <c r="J5" s="1"/>
      <c r="K5" s="1"/>
      <c r="L5" s="6"/>
    </row>
    <row r="6" spans="1:12" ht="18">
      <c r="A6" s="244" t="s">
        <v>2</v>
      </c>
      <c r="B6" s="244"/>
      <c r="C6" s="244"/>
      <c r="D6" s="244"/>
      <c r="E6" s="244"/>
      <c r="F6" s="244"/>
      <c r="G6" s="244"/>
      <c r="H6" s="244"/>
      <c r="I6" s="244"/>
      <c r="J6" s="8" t="s">
        <v>3</v>
      </c>
      <c r="K6" s="9"/>
      <c r="L6" s="9"/>
    </row>
    <row r="7" spans="1:12">
      <c r="A7" s="245" t="s">
        <v>4</v>
      </c>
      <c r="B7" s="245" t="s">
        <v>5</v>
      </c>
      <c r="C7" s="246" t="s">
        <v>6</v>
      </c>
      <c r="D7" s="247" t="s">
        <v>7</v>
      </c>
      <c r="E7" s="234" t="s">
        <v>8</v>
      </c>
      <c r="F7" s="234" t="s">
        <v>9</v>
      </c>
      <c r="G7" s="235" t="s">
        <v>10</v>
      </c>
      <c r="H7" s="250"/>
      <c r="I7" s="250"/>
      <c r="J7" s="250"/>
      <c r="K7" s="251"/>
      <c r="L7" s="234" t="s">
        <v>11</v>
      </c>
    </row>
    <row r="8" spans="1:12">
      <c r="A8" s="245"/>
      <c r="B8" s="245"/>
      <c r="C8" s="246"/>
      <c r="D8" s="248"/>
      <c r="E8" s="234"/>
      <c r="F8" s="234"/>
      <c r="G8" s="234" t="s">
        <v>12</v>
      </c>
      <c r="H8" s="235" t="s">
        <v>13</v>
      </c>
      <c r="I8" s="236"/>
      <c r="J8" s="237"/>
      <c r="K8" s="238" t="s">
        <v>14</v>
      </c>
      <c r="L8" s="234"/>
    </row>
    <row r="9" spans="1:12">
      <c r="A9" s="245"/>
      <c r="B9" s="245"/>
      <c r="C9" s="246"/>
      <c r="D9" s="248"/>
      <c r="E9" s="234"/>
      <c r="F9" s="234"/>
      <c r="G9" s="234"/>
      <c r="H9" s="234" t="s">
        <v>15</v>
      </c>
      <c r="I9" s="234" t="s">
        <v>16</v>
      </c>
      <c r="J9" s="238" t="s">
        <v>17</v>
      </c>
      <c r="K9" s="239"/>
      <c r="L9" s="234"/>
    </row>
    <row r="10" spans="1:12">
      <c r="A10" s="245"/>
      <c r="B10" s="245"/>
      <c r="C10" s="246"/>
      <c r="D10" s="248"/>
      <c r="E10" s="234"/>
      <c r="F10" s="234"/>
      <c r="G10" s="234"/>
      <c r="H10" s="234"/>
      <c r="I10" s="234"/>
      <c r="J10" s="241"/>
      <c r="K10" s="239"/>
      <c r="L10" s="234"/>
    </row>
    <row r="11" spans="1:12" ht="21" customHeight="1">
      <c r="A11" s="245"/>
      <c r="B11" s="245"/>
      <c r="C11" s="246"/>
      <c r="D11" s="249"/>
      <c r="E11" s="234"/>
      <c r="F11" s="234"/>
      <c r="G11" s="234"/>
      <c r="H11" s="234"/>
      <c r="I11" s="234"/>
      <c r="J11" s="242"/>
      <c r="K11" s="240"/>
      <c r="L11" s="234"/>
    </row>
    <row r="12" spans="1:12">
      <c r="A12" s="10">
        <v>1</v>
      </c>
      <c r="B12" s="11" t="s">
        <v>18</v>
      </c>
      <c r="C12" s="11" t="s">
        <v>19</v>
      </c>
      <c r="D12" s="11">
        <v>6210</v>
      </c>
      <c r="E12" s="12" t="s">
        <v>20</v>
      </c>
      <c r="F12" s="13">
        <v>1100000</v>
      </c>
      <c r="G12" s="13">
        <v>177011.44</v>
      </c>
      <c r="H12" s="13">
        <v>177011.44</v>
      </c>
      <c r="I12" s="14"/>
      <c r="J12" s="207" t="s">
        <v>21</v>
      </c>
      <c r="K12" s="14"/>
      <c r="L12" s="223" t="s">
        <v>22</v>
      </c>
    </row>
    <row r="13" spans="1:12" ht="22.5">
      <c r="A13" s="15"/>
      <c r="B13" s="16"/>
      <c r="C13" s="16"/>
      <c r="D13" s="16"/>
      <c r="E13" s="17" t="s">
        <v>23</v>
      </c>
      <c r="F13" s="18"/>
      <c r="G13" s="18"/>
      <c r="H13" s="18"/>
      <c r="I13" s="18"/>
      <c r="J13" s="208"/>
      <c r="K13" s="18"/>
      <c r="L13" s="231"/>
    </row>
    <row r="14" spans="1:12">
      <c r="A14" s="15"/>
      <c r="B14" s="16"/>
      <c r="C14" s="16"/>
      <c r="D14" s="16"/>
      <c r="E14" s="17" t="s">
        <v>24</v>
      </c>
      <c r="F14" s="18"/>
      <c r="G14" s="18"/>
      <c r="H14" s="18"/>
      <c r="I14" s="19"/>
      <c r="J14" s="208"/>
      <c r="K14" s="18"/>
      <c r="L14" s="231"/>
    </row>
    <row r="15" spans="1:12" ht="22.5">
      <c r="A15" s="15"/>
      <c r="B15" s="20"/>
      <c r="C15" s="20"/>
      <c r="D15" s="20"/>
      <c r="E15" s="21" t="s">
        <v>25</v>
      </c>
      <c r="F15" s="22"/>
      <c r="G15" s="22"/>
      <c r="H15" s="22"/>
      <c r="I15" s="23"/>
      <c r="J15" s="208"/>
      <c r="K15" s="22"/>
      <c r="L15" s="231"/>
    </row>
    <row r="16" spans="1:12" ht="22.5">
      <c r="A16" s="24"/>
      <c r="B16" s="20"/>
      <c r="C16" s="20"/>
      <c r="D16" s="20"/>
      <c r="E16" s="21" t="s">
        <v>26</v>
      </c>
      <c r="F16" s="22"/>
      <c r="G16" s="22"/>
      <c r="H16" s="22"/>
      <c r="I16" s="23"/>
      <c r="J16" s="208"/>
      <c r="K16" s="22"/>
      <c r="L16" s="231"/>
    </row>
    <row r="17" spans="1:13" ht="48">
      <c r="A17" s="201">
        <v>2</v>
      </c>
      <c r="B17" s="25" t="s">
        <v>18</v>
      </c>
      <c r="C17" s="25" t="s">
        <v>19</v>
      </c>
      <c r="D17" s="25">
        <v>6210</v>
      </c>
      <c r="E17" s="26" t="s">
        <v>27</v>
      </c>
      <c r="F17" s="27">
        <v>1184451.47</v>
      </c>
      <c r="G17" s="28">
        <v>438515.69</v>
      </c>
      <c r="H17" s="27">
        <v>438515.69</v>
      </c>
      <c r="I17" s="29"/>
      <c r="J17" s="30" t="s">
        <v>28</v>
      </c>
      <c r="K17" s="31"/>
      <c r="L17" s="32" t="s">
        <v>22</v>
      </c>
    </row>
    <row r="18" spans="1:13" ht="48">
      <c r="A18" s="201">
        <v>3</v>
      </c>
      <c r="B18" s="34">
        <v>600</v>
      </c>
      <c r="C18" s="34">
        <v>60013</v>
      </c>
      <c r="D18" s="34">
        <v>6300</v>
      </c>
      <c r="E18" s="35" t="s">
        <v>29</v>
      </c>
      <c r="F18" s="36">
        <v>650000</v>
      </c>
      <c r="G18" s="36">
        <v>200000</v>
      </c>
      <c r="H18" s="36">
        <v>200000</v>
      </c>
      <c r="I18" s="36"/>
      <c r="J18" s="30" t="s">
        <v>28</v>
      </c>
      <c r="K18" s="36" t="s">
        <v>0</v>
      </c>
      <c r="L18" s="37" t="s">
        <v>30</v>
      </c>
    </row>
    <row r="19" spans="1:13" ht="48">
      <c r="A19" s="201">
        <v>4</v>
      </c>
      <c r="B19" s="34">
        <v>600</v>
      </c>
      <c r="C19" s="34">
        <v>60013</v>
      </c>
      <c r="D19" s="34">
        <v>6300</v>
      </c>
      <c r="E19" s="35" t="s">
        <v>31</v>
      </c>
      <c r="F19" s="36">
        <v>35000</v>
      </c>
      <c r="G19" s="36">
        <v>35000</v>
      </c>
      <c r="H19" s="36">
        <v>35000</v>
      </c>
      <c r="I19" s="36"/>
      <c r="J19" s="30" t="s">
        <v>28</v>
      </c>
      <c r="K19" s="36" t="s">
        <v>0</v>
      </c>
      <c r="L19" s="37" t="s">
        <v>30</v>
      </c>
    </row>
    <row r="20" spans="1:13" ht="36">
      <c r="A20" s="39">
        <v>5</v>
      </c>
      <c r="B20" s="34">
        <v>600</v>
      </c>
      <c r="C20" s="34">
        <v>60014</v>
      </c>
      <c r="D20" s="34">
        <v>6300</v>
      </c>
      <c r="E20" s="35" t="s">
        <v>32</v>
      </c>
      <c r="F20" s="36">
        <v>905600</v>
      </c>
      <c r="G20" s="36">
        <v>905600</v>
      </c>
      <c r="H20" s="36">
        <v>905600</v>
      </c>
      <c r="I20" s="36"/>
      <c r="J20" s="38" t="s">
        <v>28</v>
      </c>
      <c r="K20" s="36"/>
      <c r="L20" s="37" t="s">
        <v>33</v>
      </c>
    </row>
    <row r="21" spans="1:13" ht="36">
      <c r="A21" s="39">
        <v>6</v>
      </c>
      <c r="B21" s="34">
        <v>600</v>
      </c>
      <c r="C21" s="34">
        <v>60016</v>
      </c>
      <c r="D21" s="34">
        <v>6050</v>
      </c>
      <c r="E21" s="35" t="s">
        <v>34</v>
      </c>
      <c r="F21" s="36">
        <v>600000</v>
      </c>
      <c r="G21" s="36">
        <v>20000</v>
      </c>
      <c r="H21" s="36">
        <v>20000</v>
      </c>
      <c r="I21" s="36"/>
      <c r="J21" s="30" t="s">
        <v>35</v>
      </c>
      <c r="K21" s="36" t="s">
        <v>0</v>
      </c>
      <c r="L21" s="40" t="s">
        <v>36</v>
      </c>
    </row>
    <row r="22" spans="1:13">
      <c r="A22" s="232">
        <v>7</v>
      </c>
      <c r="B22" s="217">
        <v>600</v>
      </c>
      <c r="C22" s="217">
        <v>60016</v>
      </c>
      <c r="D22" s="41">
        <v>6057</v>
      </c>
      <c r="E22" s="219" t="s">
        <v>37</v>
      </c>
      <c r="F22" s="221">
        <v>417976.98</v>
      </c>
      <c r="G22" s="221">
        <v>409264</v>
      </c>
      <c r="H22" s="13"/>
      <c r="I22" s="13"/>
      <c r="J22" s="42"/>
      <c r="K22" s="13">
        <v>253264</v>
      </c>
      <c r="L22" s="210" t="s">
        <v>36</v>
      </c>
    </row>
    <row r="23" spans="1:13" ht="36">
      <c r="A23" s="233"/>
      <c r="B23" s="218"/>
      <c r="C23" s="218"/>
      <c r="D23" s="43">
        <v>6059</v>
      </c>
      <c r="E23" s="220"/>
      <c r="F23" s="222"/>
      <c r="G23" s="222"/>
      <c r="H23" s="44">
        <v>156000</v>
      </c>
      <c r="I23" s="44"/>
      <c r="J23" s="45" t="s">
        <v>38</v>
      </c>
      <c r="K23" s="44"/>
      <c r="L23" s="212"/>
    </row>
    <row r="24" spans="1:13" ht="36">
      <c r="A24" s="46">
        <v>8</v>
      </c>
      <c r="B24" s="47">
        <v>600</v>
      </c>
      <c r="C24" s="47">
        <v>60016</v>
      </c>
      <c r="D24" s="47">
        <v>6050</v>
      </c>
      <c r="E24" s="48" t="s">
        <v>39</v>
      </c>
      <c r="F24" s="14">
        <v>940092.2</v>
      </c>
      <c r="G24" s="14">
        <v>35000</v>
      </c>
      <c r="H24" s="14">
        <v>35000</v>
      </c>
      <c r="I24" s="14"/>
      <c r="J24" s="30" t="s">
        <v>35</v>
      </c>
      <c r="K24" s="14"/>
      <c r="L24" s="40" t="s">
        <v>36</v>
      </c>
    </row>
    <row r="25" spans="1:13" ht="36">
      <c r="A25" s="49">
        <v>9</v>
      </c>
      <c r="B25" s="41">
        <v>600</v>
      </c>
      <c r="C25" s="41">
        <v>60016</v>
      </c>
      <c r="D25" s="41">
        <v>6050</v>
      </c>
      <c r="E25" s="50" t="s">
        <v>40</v>
      </c>
      <c r="F25" s="13">
        <v>1933750</v>
      </c>
      <c r="G25" s="13">
        <v>116000</v>
      </c>
      <c r="H25" s="13">
        <v>116000</v>
      </c>
      <c r="I25" s="13"/>
      <c r="J25" s="207" t="s">
        <v>28</v>
      </c>
      <c r="K25" s="13" t="s">
        <v>0</v>
      </c>
      <c r="L25" s="210" t="s">
        <v>36</v>
      </c>
    </row>
    <row r="26" spans="1:13">
      <c r="A26" s="51"/>
      <c r="B26" s="52"/>
      <c r="C26" s="52"/>
      <c r="D26" s="52"/>
      <c r="E26" s="53" t="s">
        <v>41</v>
      </c>
      <c r="F26" s="54"/>
      <c r="G26" s="54"/>
      <c r="H26" s="54"/>
      <c r="I26" s="54"/>
      <c r="J26" s="208"/>
      <c r="K26" s="54"/>
      <c r="L26" s="211"/>
    </row>
    <row r="27" spans="1:13" ht="22.5">
      <c r="A27" s="213" t="s">
        <v>42</v>
      </c>
      <c r="B27" s="214"/>
      <c r="C27" s="55"/>
      <c r="D27" s="55"/>
      <c r="E27" s="56" t="s">
        <v>43</v>
      </c>
      <c r="F27" s="57"/>
      <c r="G27" s="57"/>
      <c r="H27" s="57"/>
      <c r="I27" s="57"/>
      <c r="J27" s="209"/>
      <c r="K27" s="57"/>
      <c r="L27" s="212"/>
    </row>
    <row r="28" spans="1:13" ht="33.75" customHeight="1">
      <c r="A28" s="58">
        <v>10</v>
      </c>
      <c r="B28" s="58">
        <v>600</v>
      </c>
      <c r="C28" s="34">
        <v>60016</v>
      </c>
      <c r="D28" s="34">
        <v>6050</v>
      </c>
      <c r="E28" s="59" t="s">
        <v>44</v>
      </c>
      <c r="F28" s="36">
        <v>110500</v>
      </c>
      <c r="G28" s="36">
        <v>110500</v>
      </c>
      <c r="H28" s="36">
        <v>110500</v>
      </c>
      <c r="I28" s="36"/>
      <c r="J28" s="38" t="s">
        <v>28</v>
      </c>
      <c r="K28" s="36"/>
      <c r="L28" s="40" t="s">
        <v>36</v>
      </c>
    </row>
    <row r="29" spans="1:13" ht="36">
      <c r="A29" s="60">
        <v>11</v>
      </c>
      <c r="B29" s="34">
        <v>600</v>
      </c>
      <c r="C29" s="34">
        <v>60016</v>
      </c>
      <c r="D29" s="34">
        <v>6050</v>
      </c>
      <c r="E29" s="35" t="s">
        <v>45</v>
      </c>
      <c r="F29" s="36">
        <v>2030000</v>
      </c>
      <c r="G29" s="36">
        <v>30000</v>
      </c>
      <c r="H29" s="36">
        <v>30000</v>
      </c>
      <c r="I29" s="36"/>
      <c r="J29" s="38" t="s">
        <v>28</v>
      </c>
      <c r="K29" s="36"/>
      <c r="L29" s="40" t="s">
        <v>36</v>
      </c>
    </row>
    <row r="30" spans="1:13" ht="36">
      <c r="A30" s="33">
        <v>12</v>
      </c>
      <c r="B30" s="34">
        <v>600</v>
      </c>
      <c r="C30" s="34">
        <v>60016</v>
      </c>
      <c r="D30" s="34">
        <v>6050</v>
      </c>
      <c r="E30" s="35" t="s">
        <v>46</v>
      </c>
      <c r="F30" s="36">
        <v>921658.09</v>
      </c>
      <c r="G30" s="36">
        <v>10000</v>
      </c>
      <c r="H30" s="36">
        <v>10000</v>
      </c>
      <c r="I30" s="36"/>
      <c r="J30" s="30" t="s">
        <v>35</v>
      </c>
      <c r="K30" s="36" t="s">
        <v>0</v>
      </c>
      <c r="L30" s="40" t="s">
        <v>36</v>
      </c>
    </row>
    <row r="31" spans="1:13" ht="33.75">
      <c r="A31" s="33">
        <v>13</v>
      </c>
      <c r="B31" s="41">
        <v>600</v>
      </c>
      <c r="C31" s="41">
        <v>60016</v>
      </c>
      <c r="D31" s="47">
        <v>6050</v>
      </c>
      <c r="E31" s="48" t="s">
        <v>47</v>
      </c>
      <c r="F31" s="14">
        <v>0</v>
      </c>
      <c r="G31" s="14">
        <v>0</v>
      </c>
      <c r="H31" s="14">
        <v>0</v>
      </c>
      <c r="I31" s="14"/>
      <c r="J31" s="38" t="s">
        <v>28</v>
      </c>
      <c r="K31" s="14"/>
      <c r="L31" s="61" t="s">
        <v>36</v>
      </c>
    </row>
    <row r="32" spans="1:13" ht="30.75" customHeight="1">
      <c r="A32" s="60">
        <v>14</v>
      </c>
      <c r="B32" s="47">
        <v>600</v>
      </c>
      <c r="C32" s="47">
        <v>60016</v>
      </c>
      <c r="D32" s="47">
        <v>6050</v>
      </c>
      <c r="E32" s="48" t="s">
        <v>48</v>
      </c>
      <c r="F32" s="14">
        <v>2028365</v>
      </c>
      <c r="G32" s="14">
        <v>292500</v>
      </c>
      <c r="H32" s="14">
        <v>42500</v>
      </c>
      <c r="I32" s="14"/>
      <c r="J32" s="38" t="s">
        <v>49</v>
      </c>
      <c r="K32" s="14"/>
      <c r="L32" s="40" t="s">
        <v>36</v>
      </c>
      <c r="M32" s="202" t="s">
        <v>0</v>
      </c>
    </row>
    <row r="33" spans="1:12" ht="30.75" customHeight="1">
      <c r="A33" s="60">
        <v>15</v>
      </c>
      <c r="B33" s="47">
        <v>600</v>
      </c>
      <c r="C33" s="47">
        <v>60016</v>
      </c>
      <c r="D33" s="47">
        <v>6050</v>
      </c>
      <c r="E33" s="48" t="s">
        <v>50</v>
      </c>
      <c r="F33" s="14">
        <v>335700</v>
      </c>
      <c r="G33" s="14">
        <v>18300</v>
      </c>
      <c r="H33" s="14">
        <v>18300</v>
      </c>
      <c r="I33" s="14"/>
      <c r="J33" s="62" t="s">
        <v>51</v>
      </c>
      <c r="K33" s="14"/>
      <c r="L33" s="61" t="s">
        <v>36</v>
      </c>
    </row>
    <row r="34" spans="1:12" ht="30.75" customHeight="1">
      <c r="A34" s="60">
        <v>16</v>
      </c>
      <c r="B34" s="47">
        <v>600</v>
      </c>
      <c r="C34" s="47">
        <v>60016</v>
      </c>
      <c r="D34" s="47">
        <v>6060</v>
      </c>
      <c r="E34" s="48" t="s">
        <v>52</v>
      </c>
      <c r="F34" s="14">
        <v>16000</v>
      </c>
      <c r="G34" s="14">
        <v>16000</v>
      </c>
      <c r="H34" s="14">
        <v>16000</v>
      </c>
      <c r="I34" s="14"/>
      <c r="J34" s="62" t="s">
        <v>51</v>
      </c>
      <c r="K34" s="14"/>
      <c r="L34" s="61" t="s">
        <v>36</v>
      </c>
    </row>
    <row r="35" spans="1:12" ht="35.25" customHeight="1">
      <c r="A35" s="60">
        <v>17</v>
      </c>
      <c r="B35" s="47">
        <v>700</v>
      </c>
      <c r="C35" s="47">
        <v>70005</v>
      </c>
      <c r="D35" s="47">
        <v>6060</v>
      </c>
      <c r="E35" s="48" t="s">
        <v>53</v>
      </c>
      <c r="F35" s="14">
        <v>27300</v>
      </c>
      <c r="G35" s="14">
        <v>27300</v>
      </c>
      <c r="H35" s="14">
        <v>27300</v>
      </c>
      <c r="I35" s="14"/>
      <c r="J35" s="62" t="s">
        <v>51</v>
      </c>
      <c r="K35" s="14"/>
      <c r="L35" s="61" t="s">
        <v>36</v>
      </c>
    </row>
    <row r="36" spans="1:12" ht="36.75" customHeight="1">
      <c r="A36" s="60">
        <v>18</v>
      </c>
      <c r="B36" s="47">
        <v>754</v>
      </c>
      <c r="C36" s="47">
        <v>75405</v>
      </c>
      <c r="D36" s="47">
        <v>6230</v>
      </c>
      <c r="E36" s="48" t="s">
        <v>54</v>
      </c>
      <c r="F36" s="14">
        <v>35000</v>
      </c>
      <c r="G36" s="14">
        <v>35000</v>
      </c>
      <c r="H36" s="14">
        <v>35000</v>
      </c>
      <c r="I36" s="14"/>
      <c r="J36" s="62" t="s">
        <v>51</v>
      </c>
      <c r="K36" s="14"/>
      <c r="L36" s="63" t="s">
        <v>55</v>
      </c>
    </row>
    <row r="37" spans="1:12" ht="36" customHeight="1">
      <c r="A37" s="64">
        <v>19</v>
      </c>
      <c r="B37" s="47">
        <v>754</v>
      </c>
      <c r="C37" s="47">
        <v>75412</v>
      </c>
      <c r="D37" s="47">
        <v>6230</v>
      </c>
      <c r="E37" s="48" t="s">
        <v>56</v>
      </c>
      <c r="F37" s="14">
        <v>68000</v>
      </c>
      <c r="G37" s="14">
        <v>68000</v>
      </c>
      <c r="H37" s="14">
        <v>68000</v>
      </c>
      <c r="I37" s="14"/>
      <c r="J37" s="62" t="s">
        <v>51</v>
      </c>
      <c r="K37" s="14"/>
      <c r="L37" s="63" t="s">
        <v>57</v>
      </c>
    </row>
    <row r="38" spans="1:12" ht="36" customHeight="1">
      <c r="A38" s="64">
        <v>20</v>
      </c>
      <c r="B38" s="47">
        <v>754</v>
      </c>
      <c r="C38" s="47">
        <v>75478</v>
      </c>
      <c r="D38" s="47">
        <v>6060</v>
      </c>
      <c r="E38" s="48" t="s">
        <v>58</v>
      </c>
      <c r="F38" s="14">
        <v>9000</v>
      </c>
      <c r="G38" s="14">
        <v>9000</v>
      </c>
      <c r="H38" s="14">
        <v>9000</v>
      </c>
      <c r="I38" s="14"/>
      <c r="J38" s="62" t="s">
        <v>51</v>
      </c>
      <c r="K38" s="14"/>
      <c r="L38" s="61" t="s">
        <v>36</v>
      </c>
    </row>
    <row r="39" spans="1:12" ht="25.5" customHeight="1">
      <c r="A39" s="215">
        <v>21</v>
      </c>
      <c r="B39" s="217">
        <v>801</v>
      </c>
      <c r="C39" s="217">
        <v>80101</v>
      </c>
      <c r="D39" s="41">
        <v>6057</v>
      </c>
      <c r="E39" s="219" t="s">
        <v>59</v>
      </c>
      <c r="F39" s="221">
        <v>1107884</v>
      </c>
      <c r="G39" s="221">
        <v>1079107</v>
      </c>
      <c r="H39" s="13"/>
      <c r="I39" s="13"/>
      <c r="J39" s="207" t="s">
        <v>51</v>
      </c>
      <c r="K39" s="13">
        <v>774107</v>
      </c>
      <c r="L39" s="223" t="s">
        <v>36</v>
      </c>
    </row>
    <row r="40" spans="1:12" ht="27.75" customHeight="1">
      <c r="A40" s="216"/>
      <c r="B40" s="218"/>
      <c r="C40" s="218"/>
      <c r="D40" s="65">
        <v>6059</v>
      </c>
      <c r="E40" s="220"/>
      <c r="F40" s="222"/>
      <c r="G40" s="222"/>
      <c r="H40" s="44">
        <v>305000</v>
      </c>
      <c r="I40" s="66"/>
      <c r="J40" s="209"/>
      <c r="K40" s="44"/>
      <c r="L40" s="224"/>
    </row>
    <row r="41" spans="1:12" ht="37.5" customHeight="1">
      <c r="A41" s="64">
        <v>22</v>
      </c>
      <c r="B41" s="67">
        <v>801</v>
      </c>
      <c r="C41" s="67">
        <v>80101</v>
      </c>
      <c r="D41" s="67">
        <v>6050</v>
      </c>
      <c r="E41" s="68" t="s">
        <v>60</v>
      </c>
      <c r="F41" s="69">
        <v>1266645.54</v>
      </c>
      <c r="G41" s="69">
        <v>10000</v>
      </c>
      <c r="H41" s="70">
        <v>10000</v>
      </c>
      <c r="I41" s="69"/>
      <c r="J41" s="62" t="s">
        <v>51</v>
      </c>
      <c r="K41" s="14"/>
      <c r="L41" s="61" t="s">
        <v>36</v>
      </c>
    </row>
    <row r="42" spans="1:12" ht="39" customHeight="1">
      <c r="A42" s="60">
        <v>23</v>
      </c>
      <c r="B42" s="34">
        <v>801</v>
      </c>
      <c r="C42" s="34">
        <v>80101</v>
      </c>
      <c r="D42" s="34">
        <v>6580</v>
      </c>
      <c r="E42" s="71" t="s">
        <v>61</v>
      </c>
      <c r="F42" s="72">
        <v>20000</v>
      </c>
      <c r="G42" s="72">
        <v>20000</v>
      </c>
      <c r="H42" s="36">
        <v>20000</v>
      </c>
      <c r="I42" s="72"/>
      <c r="J42" s="62" t="s">
        <v>51</v>
      </c>
      <c r="K42" s="14"/>
      <c r="L42" s="63" t="s">
        <v>62</v>
      </c>
    </row>
    <row r="43" spans="1:12" ht="36">
      <c r="A43" s="33">
        <v>24</v>
      </c>
      <c r="B43" s="73">
        <v>900</v>
      </c>
      <c r="C43" s="73">
        <v>90001</v>
      </c>
      <c r="D43" s="47">
        <v>6050</v>
      </c>
      <c r="E43" s="74" t="s">
        <v>63</v>
      </c>
      <c r="F43" s="14">
        <v>18607440.739999998</v>
      </c>
      <c r="G43" s="14">
        <v>1120000</v>
      </c>
      <c r="H43" s="14">
        <v>770000</v>
      </c>
      <c r="I43" s="14">
        <v>0</v>
      </c>
      <c r="J43" s="75" t="s">
        <v>64</v>
      </c>
      <c r="K43" s="14">
        <f>SUM(K44:K57)</f>
        <v>0</v>
      </c>
      <c r="L43" s="225" t="s">
        <v>36</v>
      </c>
    </row>
    <row r="44" spans="1:12" ht="35.25" customHeight="1">
      <c r="A44" s="64" t="s">
        <v>0</v>
      </c>
      <c r="B44" s="76"/>
      <c r="C44" s="76"/>
      <c r="D44" s="77" t="s">
        <v>0</v>
      </c>
      <c r="E44" s="78" t="s">
        <v>65</v>
      </c>
      <c r="F44" s="79" t="s">
        <v>0</v>
      </c>
      <c r="G44" s="79" t="s">
        <v>0</v>
      </c>
      <c r="H44" s="79" t="s">
        <v>0</v>
      </c>
      <c r="I44" s="79">
        <v>0</v>
      </c>
      <c r="J44" s="80" t="s">
        <v>0</v>
      </c>
      <c r="K44" s="81"/>
      <c r="L44" s="226"/>
    </row>
    <row r="45" spans="1:12" ht="23.25">
      <c r="A45" s="64"/>
      <c r="B45" s="76"/>
      <c r="C45" s="76"/>
      <c r="D45" s="67"/>
      <c r="E45" s="82" t="s">
        <v>66</v>
      </c>
      <c r="F45" s="79"/>
      <c r="G45" s="79"/>
      <c r="H45" s="79"/>
      <c r="I45" s="79"/>
      <c r="J45" s="80"/>
      <c r="K45" s="83"/>
      <c r="L45" s="226"/>
    </row>
    <row r="46" spans="1:12" ht="26.25" customHeight="1">
      <c r="A46" s="228" t="s">
        <v>67</v>
      </c>
      <c r="B46" s="229"/>
      <c r="C46" s="76"/>
      <c r="D46" s="67"/>
      <c r="E46" s="82" t="s">
        <v>68</v>
      </c>
      <c r="F46" s="84"/>
      <c r="G46" s="84"/>
      <c r="H46" s="84"/>
      <c r="I46" s="84"/>
      <c r="J46" s="80"/>
      <c r="K46" s="83"/>
      <c r="L46" s="227"/>
    </row>
    <row r="47" spans="1:12" ht="60.75" customHeight="1">
      <c r="A47" s="85">
        <v>25</v>
      </c>
      <c r="B47" s="86">
        <v>900</v>
      </c>
      <c r="C47" s="86">
        <v>90001</v>
      </c>
      <c r="D47" s="87">
        <v>6050</v>
      </c>
      <c r="E47" s="88" t="s">
        <v>69</v>
      </c>
      <c r="F47" s="89">
        <v>2198000</v>
      </c>
      <c r="G47" s="89">
        <v>3000</v>
      </c>
      <c r="H47" s="89">
        <v>3000</v>
      </c>
      <c r="I47" s="89"/>
      <c r="J47" s="38" t="s">
        <v>51</v>
      </c>
      <c r="K47" s="36"/>
      <c r="L47" s="40" t="s">
        <v>36</v>
      </c>
    </row>
    <row r="48" spans="1:12" ht="33.75">
      <c r="A48" s="85">
        <v>26</v>
      </c>
      <c r="B48" s="86">
        <v>900</v>
      </c>
      <c r="C48" s="86">
        <v>90001</v>
      </c>
      <c r="D48" s="87">
        <v>6050</v>
      </c>
      <c r="E48" s="88" t="s">
        <v>70</v>
      </c>
      <c r="F48" s="89">
        <v>10235939.23</v>
      </c>
      <c r="G48" s="89">
        <v>8610</v>
      </c>
      <c r="H48" s="89">
        <v>8610</v>
      </c>
      <c r="I48" s="89"/>
      <c r="J48" s="38" t="s">
        <v>51</v>
      </c>
      <c r="K48" s="36"/>
      <c r="L48" s="40" t="s">
        <v>36</v>
      </c>
    </row>
    <row r="49" spans="1:12" ht="42.75" customHeight="1">
      <c r="A49" s="90">
        <v>27</v>
      </c>
      <c r="B49" s="55">
        <v>900</v>
      </c>
      <c r="C49" s="55">
        <v>90001</v>
      </c>
      <c r="D49" s="55">
        <v>6230</v>
      </c>
      <c r="E49" s="91" t="s">
        <v>71</v>
      </c>
      <c r="F49" s="92">
        <v>8000</v>
      </c>
      <c r="G49" s="92">
        <v>8000</v>
      </c>
      <c r="H49" s="92">
        <v>8000</v>
      </c>
      <c r="I49" s="93">
        <v>0</v>
      </c>
      <c r="J49" s="94" t="s">
        <v>72</v>
      </c>
      <c r="K49" s="93"/>
      <c r="L49" s="95" t="s">
        <v>73</v>
      </c>
    </row>
    <row r="50" spans="1:12">
      <c r="A50" s="49">
        <v>28</v>
      </c>
      <c r="B50" s="41">
        <v>900</v>
      </c>
      <c r="C50" s="41">
        <v>90015</v>
      </c>
      <c r="D50" s="41">
        <v>6050</v>
      </c>
      <c r="E50" s="50" t="s">
        <v>74</v>
      </c>
      <c r="F50" s="13">
        <v>57115</v>
      </c>
      <c r="G50" s="13">
        <v>57115</v>
      </c>
      <c r="H50" s="13">
        <v>57115</v>
      </c>
      <c r="I50" s="13">
        <v>0</v>
      </c>
      <c r="J50" s="207" t="s">
        <v>72</v>
      </c>
      <c r="K50" s="13" t="s">
        <v>0</v>
      </c>
      <c r="L50" s="215" t="s">
        <v>36</v>
      </c>
    </row>
    <row r="51" spans="1:12" ht="33.75">
      <c r="A51" s="96"/>
      <c r="B51" s="77"/>
      <c r="C51" s="77"/>
      <c r="D51" s="77"/>
      <c r="E51" s="53" t="s">
        <v>75</v>
      </c>
      <c r="F51" s="97"/>
      <c r="G51" s="97"/>
      <c r="H51" s="97"/>
      <c r="I51" s="97"/>
      <c r="J51" s="208"/>
      <c r="K51" s="97"/>
      <c r="L51" s="230"/>
    </row>
    <row r="52" spans="1:12" ht="22.5">
      <c r="A52" s="96"/>
      <c r="B52" s="77"/>
      <c r="C52" s="77"/>
      <c r="D52" s="77"/>
      <c r="E52" s="53" t="s">
        <v>76</v>
      </c>
      <c r="F52" s="97"/>
      <c r="G52" s="97"/>
      <c r="H52" s="97"/>
      <c r="I52" s="97"/>
      <c r="J52" s="208"/>
      <c r="K52" s="97"/>
      <c r="L52" s="230"/>
    </row>
    <row r="53" spans="1:12">
      <c r="A53" s="96"/>
      <c r="B53" s="77"/>
      <c r="C53" s="77"/>
      <c r="D53" s="77"/>
      <c r="E53" s="53" t="s">
        <v>77</v>
      </c>
      <c r="F53" s="97"/>
      <c r="G53" s="97"/>
      <c r="H53" s="97"/>
      <c r="I53" s="97"/>
      <c r="J53" s="208"/>
      <c r="K53" s="97"/>
      <c r="L53" s="230"/>
    </row>
    <row r="54" spans="1:12" ht="22.5">
      <c r="A54" s="96"/>
      <c r="B54" s="77"/>
      <c r="C54" s="77"/>
      <c r="D54" s="77"/>
      <c r="E54" s="53" t="s">
        <v>78</v>
      </c>
      <c r="F54" s="97"/>
      <c r="G54" s="97"/>
      <c r="H54" s="97"/>
      <c r="I54" s="97"/>
      <c r="J54" s="208"/>
      <c r="K54" s="97"/>
      <c r="L54" s="230"/>
    </row>
    <row r="55" spans="1:12" ht="22.5">
      <c r="A55" s="96"/>
      <c r="B55" s="77"/>
      <c r="C55" s="77"/>
      <c r="D55" s="77"/>
      <c r="E55" s="53" t="s">
        <v>79</v>
      </c>
      <c r="F55" s="97"/>
      <c r="G55" s="97"/>
      <c r="H55" s="97"/>
      <c r="I55" s="97"/>
      <c r="J55" s="208"/>
      <c r="K55" s="97"/>
      <c r="L55" s="230"/>
    </row>
    <row r="56" spans="1:12">
      <c r="A56" s="96"/>
      <c r="B56" s="77"/>
      <c r="C56" s="77"/>
      <c r="D56" s="98"/>
      <c r="E56" s="53" t="s">
        <v>80</v>
      </c>
      <c r="F56" s="97"/>
      <c r="G56" s="97"/>
      <c r="H56" s="97"/>
      <c r="I56" s="97"/>
      <c r="J56" s="208"/>
      <c r="K56" s="97"/>
      <c r="L56" s="230"/>
    </row>
    <row r="57" spans="1:12">
      <c r="A57" s="99"/>
      <c r="B57" s="77"/>
      <c r="C57" s="77"/>
      <c r="D57" s="98"/>
      <c r="E57" s="53" t="s">
        <v>81</v>
      </c>
      <c r="F57" s="97"/>
      <c r="G57" s="97"/>
      <c r="H57" s="97"/>
      <c r="I57" s="97"/>
      <c r="J57" s="208"/>
      <c r="K57" s="97"/>
      <c r="L57" s="230"/>
    </row>
    <row r="58" spans="1:12" ht="33.75" customHeight="1">
      <c r="A58" s="60">
        <v>29</v>
      </c>
      <c r="B58" s="34">
        <v>921</v>
      </c>
      <c r="C58" s="34">
        <v>92109</v>
      </c>
      <c r="D58" s="34">
        <v>6050</v>
      </c>
      <c r="E58" s="35" t="s">
        <v>82</v>
      </c>
      <c r="F58" s="14">
        <v>810816.3</v>
      </c>
      <c r="G58" s="14">
        <v>370000</v>
      </c>
      <c r="H58" s="14">
        <v>370000</v>
      </c>
      <c r="I58" s="14">
        <v>0</v>
      </c>
      <c r="J58" s="30" t="s">
        <v>72</v>
      </c>
      <c r="K58" s="36" t="s">
        <v>0</v>
      </c>
      <c r="L58" s="40" t="s">
        <v>36</v>
      </c>
    </row>
    <row r="59" spans="1:12" ht="36">
      <c r="A59" s="60">
        <v>30</v>
      </c>
      <c r="B59" s="34">
        <v>921</v>
      </c>
      <c r="C59" s="34">
        <v>92109</v>
      </c>
      <c r="D59" s="34">
        <v>6050</v>
      </c>
      <c r="E59" s="35" t="s">
        <v>83</v>
      </c>
      <c r="F59" s="14">
        <v>546883.04</v>
      </c>
      <c r="G59" s="14">
        <v>30000</v>
      </c>
      <c r="H59" s="14">
        <v>30000</v>
      </c>
      <c r="I59" s="14">
        <v>0</v>
      </c>
      <c r="J59" s="30" t="s">
        <v>72</v>
      </c>
      <c r="K59" s="36" t="s">
        <v>0</v>
      </c>
      <c r="L59" s="40" t="s">
        <v>36</v>
      </c>
    </row>
    <row r="60" spans="1:12" ht="29.25">
      <c r="A60" s="60">
        <v>31</v>
      </c>
      <c r="B60" s="34">
        <v>921</v>
      </c>
      <c r="C60" s="34">
        <v>92109</v>
      </c>
      <c r="D60" s="100">
        <v>6050</v>
      </c>
      <c r="E60" s="101" t="s">
        <v>84</v>
      </c>
      <c r="F60" s="14">
        <v>807887.9</v>
      </c>
      <c r="G60" s="14">
        <v>373000</v>
      </c>
      <c r="H60" s="14">
        <v>373000</v>
      </c>
      <c r="I60" s="102">
        <v>0</v>
      </c>
      <c r="J60" s="103" t="s">
        <v>51</v>
      </c>
      <c r="K60" s="102"/>
      <c r="L60" s="40" t="s">
        <v>36</v>
      </c>
    </row>
    <row r="61" spans="1:12" ht="33.75">
      <c r="A61" s="60">
        <v>32</v>
      </c>
      <c r="B61" s="47">
        <v>921</v>
      </c>
      <c r="C61" s="47">
        <v>92109</v>
      </c>
      <c r="D61" s="104">
        <v>6220</v>
      </c>
      <c r="E61" s="105" t="s">
        <v>85</v>
      </c>
      <c r="F61" s="14">
        <v>5535</v>
      </c>
      <c r="G61" s="14">
        <v>5535</v>
      </c>
      <c r="H61" s="14">
        <v>5535</v>
      </c>
      <c r="I61" s="102"/>
      <c r="J61" s="103" t="s">
        <v>51</v>
      </c>
      <c r="K61" s="102"/>
      <c r="L61" s="106" t="s">
        <v>86</v>
      </c>
    </row>
    <row r="62" spans="1:12" ht="33.75">
      <c r="A62" s="64">
        <v>33</v>
      </c>
      <c r="B62" s="47">
        <v>921</v>
      </c>
      <c r="C62" s="47">
        <v>92109</v>
      </c>
      <c r="D62" s="107">
        <v>6220</v>
      </c>
      <c r="E62" s="101" t="s">
        <v>87</v>
      </c>
      <c r="F62" s="14">
        <v>6000</v>
      </c>
      <c r="G62" s="14">
        <v>6000</v>
      </c>
      <c r="H62" s="14">
        <v>6000</v>
      </c>
      <c r="I62" s="102"/>
      <c r="J62" s="108" t="s">
        <v>51</v>
      </c>
      <c r="K62" s="102"/>
      <c r="L62" s="106" t="s">
        <v>86</v>
      </c>
    </row>
    <row r="63" spans="1:12" ht="38.25">
      <c r="A63" s="60">
        <v>34</v>
      </c>
      <c r="B63" s="34">
        <v>921</v>
      </c>
      <c r="C63" s="34">
        <v>92109</v>
      </c>
      <c r="D63" s="104">
        <v>6220</v>
      </c>
      <c r="E63" s="105" t="s">
        <v>88</v>
      </c>
      <c r="F63" s="36">
        <v>17000</v>
      </c>
      <c r="G63" s="36">
        <v>17000</v>
      </c>
      <c r="H63" s="36">
        <v>17000</v>
      </c>
      <c r="I63" s="109"/>
      <c r="J63" s="103" t="s">
        <v>51</v>
      </c>
      <c r="K63" s="109"/>
      <c r="L63" s="110" t="s">
        <v>86</v>
      </c>
    </row>
    <row r="64" spans="1:12" ht="36.75" thickBot="1">
      <c r="A64" s="33">
        <v>35</v>
      </c>
      <c r="B64" s="111">
        <v>926</v>
      </c>
      <c r="C64" s="111">
        <v>92601</v>
      </c>
      <c r="D64" s="112">
        <v>6050</v>
      </c>
      <c r="E64" s="113" t="s">
        <v>89</v>
      </c>
      <c r="F64" s="14">
        <v>124450</v>
      </c>
      <c r="G64" s="14">
        <v>122500</v>
      </c>
      <c r="H64" s="14">
        <v>122500</v>
      </c>
      <c r="I64" s="102">
        <v>0</v>
      </c>
      <c r="J64" s="75" t="s">
        <v>72</v>
      </c>
      <c r="K64" s="14">
        <v>0</v>
      </c>
      <c r="L64" s="61" t="s">
        <v>36</v>
      </c>
    </row>
    <row r="65" spans="1:12" ht="36.75" thickBot="1">
      <c r="A65" s="203" t="s">
        <v>90</v>
      </c>
      <c r="B65" s="204"/>
      <c r="C65" s="204"/>
      <c r="D65" s="205"/>
      <c r="E65" s="206"/>
      <c r="F65" s="114">
        <f>+F12+F17+F18+F19+F20+F21+F22+F24+F25+F28+F29+F31+F32+F34+F35+F36+F37+F39+F41+F42+F43+F47+F48+F49+F50+F58+F59+F60+F61+F62+F64+F38+F33+F63+F30</f>
        <v>49167990.489999995</v>
      </c>
      <c r="G65" s="114">
        <f>+G12+G17+G18+G19+G20+G21+G22+G24+G25+G28+G29+G31+G32+G34+G35+G36+G37+G39+G41+G42+G43+G47+G48+G49+G50+G58+G59+G60+G61+G62+G64+G38+G33+G63+G30</f>
        <v>6182858.1299999999</v>
      </c>
      <c r="H65" s="114">
        <f>+H12+H17+H18+H19+H20+H21+H22+H24+H25+H28+H29+H31+H32+H34+H35+H36+H37+H39+H41+H42+H43+H47+H48+H49+H50+H58+H59+H60+H61+H62+H64+H38+H33+H63+H30+H23+H40</f>
        <v>4555487.13</v>
      </c>
      <c r="I65" s="114">
        <f t="shared" ref="I65" si="0">+I12+I17+I18+I19+I20+I21+I22+I24+I25+I28+I29+I31+I32+I34+I35+I36+I37+I39+I41+I42+I43+I47+I48+I49+I50+I58+I59+I60+I61+I62+I64+I38</f>
        <v>0</v>
      </c>
      <c r="J65" s="115" t="s">
        <v>91</v>
      </c>
      <c r="K65" s="114">
        <f>SUM(K12:K64)-K43</f>
        <v>1027371</v>
      </c>
      <c r="L65" s="116" t="s">
        <v>92</v>
      </c>
    </row>
    <row r="66" spans="1:12">
      <c r="A66" s="1" t="s">
        <v>93</v>
      </c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</row>
    <row r="67" spans="1:12">
      <c r="A67" s="1" t="s">
        <v>94</v>
      </c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</row>
    <row r="68" spans="1:12">
      <c r="A68" s="1" t="s">
        <v>95</v>
      </c>
      <c r="B68" s="1"/>
      <c r="C68" s="1"/>
      <c r="D68" s="1"/>
      <c r="E68" s="1"/>
      <c r="F68" s="1"/>
      <c r="G68" s="1"/>
      <c r="H68" s="1"/>
      <c r="I68" s="1"/>
      <c r="J68" s="1"/>
      <c r="K68" s="117" t="s">
        <v>0</v>
      </c>
      <c r="L68" s="1"/>
    </row>
    <row r="69" spans="1:12">
      <c r="A69" s="118" t="s">
        <v>96</v>
      </c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</row>
    <row r="70" spans="1:12">
      <c r="A70" s="119" t="s">
        <v>97</v>
      </c>
      <c r="B70" s="1"/>
      <c r="C70" s="1" t="s">
        <v>0</v>
      </c>
      <c r="D70" s="1"/>
      <c r="E70" s="118" t="s">
        <v>0</v>
      </c>
      <c r="F70" s="1"/>
      <c r="G70" s="1"/>
      <c r="H70" s="1"/>
      <c r="I70" s="1"/>
      <c r="J70" s="1"/>
      <c r="K70" s="1"/>
      <c r="L70" s="1"/>
    </row>
  </sheetData>
  <mergeCells count="41">
    <mergeCell ref="E2:F4"/>
    <mergeCell ref="A6:I6"/>
    <mergeCell ref="A7:A11"/>
    <mergeCell ref="B7:B11"/>
    <mergeCell ref="C7:C11"/>
    <mergeCell ref="D7:D11"/>
    <mergeCell ref="E7:E11"/>
    <mergeCell ref="F7:F11"/>
    <mergeCell ref="G7:K7"/>
    <mergeCell ref="L7:L11"/>
    <mergeCell ref="G8:G11"/>
    <mergeCell ref="H8:J8"/>
    <mergeCell ref="K8:K11"/>
    <mergeCell ref="H9:H11"/>
    <mergeCell ref="I9:I11"/>
    <mergeCell ref="J9:J11"/>
    <mergeCell ref="J12:J16"/>
    <mergeCell ref="L12:L16"/>
    <mergeCell ref="A22:A23"/>
    <mergeCell ref="B22:B23"/>
    <mergeCell ref="C22:C23"/>
    <mergeCell ref="E22:E23"/>
    <mergeCell ref="F22:F23"/>
    <mergeCell ref="G22:G23"/>
    <mergeCell ref="L22:L23"/>
    <mergeCell ref="A65:E65"/>
    <mergeCell ref="J25:J27"/>
    <mergeCell ref="L25:L27"/>
    <mergeCell ref="A27:B27"/>
    <mergeCell ref="A39:A40"/>
    <mergeCell ref="B39:B40"/>
    <mergeCell ref="C39:C40"/>
    <mergeCell ref="E39:E40"/>
    <mergeCell ref="F39:F40"/>
    <mergeCell ref="G39:G40"/>
    <mergeCell ref="J39:J40"/>
    <mergeCell ref="L39:L40"/>
    <mergeCell ref="L43:L46"/>
    <mergeCell ref="A46:B46"/>
    <mergeCell ref="J50:J57"/>
    <mergeCell ref="L50:L57"/>
  </mergeCells>
  <pageMargins left="0.7" right="0.7" top="0.75" bottom="0.75" header="0.3" footer="0.3"/>
  <pageSetup paperSize="9" scale="7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showGridLines="0" workbookViewId="0">
      <selection activeCell="B2" sqref="B2:B5"/>
    </sheetView>
  </sheetViews>
  <sheetFormatPr defaultRowHeight="12.75"/>
  <cols>
    <col min="1" max="1" width="4.7109375" style="269" bestFit="1" customWidth="1"/>
    <col min="2" max="2" width="46.42578125" style="269" customWidth="1"/>
    <col min="3" max="3" width="13.7109375" style="269" customWidth="1"/>
    <col min="4" max="4" width="14.85546875" style="269" customWidth="1"/>
    <col min="5" max="256" width="9.140625" style="269"/>
    <col min="257" max="257" width="4.7109375" style="269" bestFit="1" customWidth="1"/>
    <col min="258" max="258" width="42.7109375" style="269" customWidth="1"/>
    <col min="259" max="259" width="10.85546875" style="269" customWidth="1"/>
    <col min="260" max="260" width="14.85546875" style="269" customWidth="1"/>
    <col min="261" max="512" width="9.140625" style="269"/>
    <col min="513" max="513" width="4.7109375" style="269" bestFit="1" customWidth="1"/>
    <col min="514" max="514" width="42.7109375" style="269" customWidth="1"/>
    <col min="515" max="515" width="10.85546875" style="269" customWidth="1"/>
    <col min="516" max="516" width="14.85546875" style="269" customWidth="1"/>
    <col min="517" max="768" width="9.140625" style="269"/>
    <col min="769" max="769" width="4.7109375" style="269" bestFit="1" customWidth="1"/>
    <col min="770" max="770" width="42.7109375" style="269" customWidth="1"/>
    <col min="771" max="771" width="10.85546875" style="269" customWidth="1"/>
    <col min="772" max="772" width="14.85546875" style="269" customWidth="1"/>
    <col min="773" max="1024" width="9.140625" style="269"/>
    <col min="1025" max="1025" width="4.7109375" style="269" bestFit="1" customWidth="1"/>
    <col min="1026" max="1026" width="42.7109375" style="269" customWidth="1"/>
    <col min="1027" max="1027" width="10.85546875" style="269" customWidth="1"/>
    <col min="1028" max="1028" width="14.85546875" style="269" customWidth="1"/>
    <col min="1029" max="1280" width="9.140625" style="269"/>
    <col min="1281" max="1281" width="4.7109375" style="269" bestFit="1" customWidth="1"/>
    <col min="1282" max="1282" width="42.7109375" style="269" customWidth="1"/>
    <col min="1283" max="1283" width="10.85546875" style="269" customWidth="1"/>
    <col min="1284" max="1284" width="14.85546875" style="269" customWidth="1"/>
    <col min="1285" max="1536" width="9.140625" style="269"/>
    <col min="1537" max="1537" width="4.7109375" style="269" bestFit="1" customWidth="1"/>
    <col min="1538" max="1538" width="42.7109375" style="269" customWidth="1"/>
    <col min="1539" max="1539" width="10.85546875" style="269" customWidth="1"/>
    <col min="1540" max="1540" width="14.85546875" style="269" customWidth="1"/>
    <col min="1541" max="1792" width="9.140625" style="269"/>
    <col min="1793" max="1793" width="4.7109375" style="269" bestFit="1" customWidth="1"/>
    <col min="1794" max="1794" width="42.7109375" style="269" customWidth="1"/>
    <col min="1795" max="1795" width="10.85546875" style="269" customWidth="1"/>
    <col min="1796" max="1796" width="14.85546875" style="269" customWidth="1"/>
    <col min="1797" max="2048" width="9.140625" style="269"/>
    <col min="2049" max="2049" width="4.7109375" style="269" bestFit="1" customWidth="1"/>
    <col min="2050" max="2050" width="42.7109375" style="269" customWidth="1"/>
    <col min="2051" max="2051" width="10.85546875" style="269" customWidth="1"/>
    <col min="2052" max="2052" width="14.85546875" style="269" customWidth="1"/>
    <col min="2053" max="2304" width="9.140625" style="269"/>
    <col min="2305" max="2305" width="4.7109375" style="269" bestFit="1" customWidth="1"/>
    <col min="2306" max="2306" width="42.7109375" style="269" customWidth="1"/>
    <col min="2307" max="2307" width="10.85546875" style="269" customWidth="1"/>
    <col min="2308" max="2308" width="14.85546875" style="269" customWidth="1"/>
    <col min="2309" max="2560" width="9.140625" style="269"/>
    <col min="2561" max="2561" width="4.7109375" style="269" bestFit="1" customWidth="1"/>
    <col min="2562" max="2562" width="42.7109375" style="269" customWidth="1"/>
    <col min="2563" max="2563" width="10.85546875" style="269" customWidth="1"/>
    <col min="2564" max="2564" width="14.85546875" style="269" customWidth="1"/>
    <col min="2565" max="2816" width="9.140625" style="269"/>
    <col min="2817" max="2817" width="4.7109375" style="269" bestFit="1" customWidth="1"/>
    <col min="2818" max="2818" width="42.7109375" style="269" customWidth="1"/>
    <col min="2819" max="2819" width="10.85546875" style="269" customWidth="1"/>
    <col min="2820" max="2820" width="14.85546875" style="269" customWidth="1"/>
    <col min="2821" max="3072" width="9.140625" style="269"/>
    <col min="3073" max="3073" width="4.7109375" style="269" bestFit="1" customWidth="1"/>
    <col min="3074" max="3074" width="42.7109375" style="269" customWidth="1"/>
    <col min="3075" max="3075" width="10.85546875" style="269" customWidth="1"/>
    <col min="3076" max="3076" width="14.85546875" style="269" customWidth="1"/>
    <col min="3077" max="3328" width="9.140625" style="269"/>
    <col min="3329" max="3329" width="4.7109375" style="269" bestFit="1" customWidth="1"/>
    <col min="3330" max="3330" width="42.7109375" style="269" customWidth="1"/>
    <col min="3331" max="3331" width="10.85546875" style="269" customWidth="1"/>
    <col min="3332" max="3332" width="14.85546875" style="269" customWidth="1"/>
    <col min="3333" max="3584" width="9.140625" style="269"/>
    <col min="3585" max="3585" width="4.7109375" style="269" bestFit="1" customWidth="1"/>
    <col min="3586" max="3586" width="42.7109375" style="269" customWidth="1"/>
    <col min="3587" max="3587" width="10.85546875" style="269" customWidth="1"/>
    <col min="3588" max="3588" width="14.85546875" style="269" customWidth="1"/>
    <col min="3589" max="3840" width="9.140625" style="269"/>
    <col min="3841" max="3841" width="4.7109375" style="269" bestFit="1" customWidth="1"/>
    <col min="3842" max="3842" width="42.7109375" style="269" customWidth="1"/>
    <col min="3843" max="3843" width="10.85546875" style="269" customWidth="1"/>
    <col min="3844" max="3844" width="14.85546875" style="269" customWidth="1"/>
    <col min="3845" max="4096" width="9.140625" style="269"/>
    <col min="4097" max="4097" width="4.7109375" style="269" bestFit="1" customWidth="1"/>
    <col min="4098" max="4098" width="42.7109375" style="269" customWidth="1"/>
    <col min="4099" max="4099" width="10.85546875" style="269" customWidth="1"/>
    <col min="4100" max="4100" width="14.85546875" style="269" customWidth="1"/>
    <col min="4101" max="4352" width="9.140625" style="269"/>
    <col min="4353" max="4353" width="4.7109375" style="269" bestFit="1" customWidth="1"/>
    <col min="4354" max="4354" width="42.7109375" style="269" customWidth="1"/>
    <col min="4355" max="4355" width="10.85546875" style="269" customWidth="1"/>
    <col min="4356" max="4356" width="14.85546875" style="269" customWidth="1"/>
    <col min="4357" max="4608" width="9.140625" style="269"/>
    <col min="4609" max="4609" width="4.7109375" style="269" bestFit="1" customWidth="1"/>
    <col min="4610" max="4610" width="42.7109375" style="269" customWidth="1"/>
    <col min="4611" max="4611" width="10.85546875" style="269" customWidth="1"/>
    <col min="4612" max="4612" width="14.85546875" style="269" customWidth="1"/>
    <col min="4613" max="4864" width="9.140625" style="269"/>
    <col min="4865" max="4865" width="4.7109375" style="269" bestFit="1" customWidth="1"/>
    <col min="4866" max="4866" width="42.7109375" style="269" customWidth="1"/>
    <col min="4867" max="4867" width="10.85546875" style="269" customWidth="1"/>
    <col min="4868" max="4868" width="14.85546875" style="269" customWidth="1"/>
    <col min="4869" max="5120" width="9.140625" style="269"/>
    <col min="5121" max="5121" width="4.7109375" style="269" bestFit="1" customWidth="1"/>
    <col min="5122" max="5122" width="42.7109375" style="269" customWidth="1"/>
    <col min="5123" max="5123" width="10.85546875" style="269" customWidth="1"/>
    <col min="5124" max="5124" width="14.85546875" style="269" customWidth="1"/>
    <col min="5125" max="5376" width="9.140625" style="269"/>
    <col min="5377" max="5377" width="4.7109375" style="269" bestFit="1" customWidth="1"/>
    <col min="5378" max="5378" width="42.7109375" style="269" customWidth="1"/>
    <col min="5379" max="5379" width="10.85546875" style="269" customWidth="1"/>
    <col min="5380" max="5380" width="14.85546875" style="269" customWidth="1"/>
    <col min="5381" max="5632" width="9.140625" style="269"/>
    <col min="5633" max="5633" width="4.7109375" style="269" bestFit="1" customWidth="1"/>
    <col min="5634" max="5634" width="42.7109375" style="269" customWidth="1"/>
    <col min="5635" max="5635" width="10.85546875" style="269" customWidth="1"/>
    <col min="5636" max="5636" width="14.85546875" style="269" customWidth="1"/>
    <col min="5637" max="5888" width="9.140625" style="269"/>
    <col min="5889" max="5889" width="4.7109375" style="269" bestFit="1" customWidth="1"/>
    <col min="5890" max="5890" width="42.7109375" style="269" customWidth="1"/>
    <col min="5891" max="5891" width="10.85546875" style="269" customWidth="1"/>
    <col min="5892" max="5892" width="14.85546875" style="269" customWidth="1"/>
    <col min="5893" max="6144" width="9.140625" style="269"/>
    <col min="6145" max="6145" width="4.7109375" style="269" bestFit="1" customWidth="1"/>
    <col min="6146" max="6146" width="42.7109375" style="269" customWidth="1"/>
    <col min="6147" max="6147" width="10.85546875" style="269" customWidth="1"/>
    <col min="6148" max="6148" width="14.85546875" style="269" customWidth="1"/>
    <col min="6149" max="6400" width="9.140625" style="269"/>
    <col min="6401" max="6401" width="4.7109375" style="269" bestFit="1" customWidth="1"/>
    <col min="6402" max="6402" width="42.7109375" style="269" customWidth="1"/>
    <col min="6403" max="6403" width="10.85546875" style="269" customWidth="1"/>
    <col min="6404" max="6404" width="14.85546875" style="269" customWidth="1"/>
    <col min="6405" max="6656" width="9.140625" style="269"/>
    <col min="6657" max="6657" width="4.7109375" style="269" bestFit="1" customWidth="1"/>
    <col min="6658" max="6658" width="42.7109375" style="269" customWidth="1"/>
    <col min="6659" max="6659" width="10.85546875" style="269" customWidth="1"/>
    <col min="6660" max="6660" width="14.85546875" style="269" customWidth="1"/>
    <col min="6661" max="6912" width="9.140625" style="269"/>
    <col min="6913" max="6913" width="4.7109375" style="269" bestFit="1" customWidth="1"/>
    <col min="6914" max="6914" width="42.7109375" style="269" customWidth="1"/>
    <col min="6915" max="6915" width="10.85546875" style="269" customWidth="1"/>
    <col min="6916" max="6916" width="14.85546875" style="269" customWidth="1"/>
    <col min="6917" max="7168" width="9.140625" style="269"/>
    <col min="7169" max="7169" width="4.7109375" style="269" bestFit="1" customWidth="1"/>
    <col min="7170" max="7170" width="42.7109375" style="269" customWidth="1"/>
    <col min="7171" max="7171" width="10.85546875" style="269" customWidth="1"/>
    <col min="7172" max="7172" width="14.85546875" style="269" customWidth="1"/>
    <col min="7173" max="7424" width="9.140625" style="269"/>
    <col min="7425" max="7425" width="4.7109375" style="269" bestFit="1" customWidth="1"/>
    <col min="7426" max="7426" width="42.7109375" style="269" customWidth="1"/>
    <col min="7427" max="7427" width="10.85546875" style="269" customWidth="1"/>
    <col min="7428" max="7428" width="14.85546875" style="269" customWidth="1"/>
    <col min="7429" max="7680" width="9.140625" style="269"/>
    <col min="7681" max="7681" width="4.7109375" style="269" bestFit="1" customWidth="1"/>
    <col min="7682" max="7682" width="42.7109375" style="269" customWidth="1"/>
    <col min="7683" max="7683" width="10.85546875" style="269" customWidth="1"/>
    <col min="7684" max="7684" width="14.85546875" style="269" customWidth="1"/>
    <col min="7685" max="7936" width="9.140625" style="269"/>
    <col min="7937" max="7937" width="4.7109375" style="269" bestFit="1" customWidth="1"/>
    <col min="7938" max="7938" width="42.7109375" style="269" customWidth="1"/>
    <col min="7939" max="7939" width="10.85546875" style="269" customWidth="1"/>
    <col min="7940" max="7940" width="14.85546875" style="269" customWidth="1"/>
    <col min="7941" max="8192" width="9.140625" style="269"/>
    <col min="8193" max="8193" width="4.7109375" style="269" bestFit="1" customWidth="1"/>
    <col min="8194" max="8194" width="42.7109375" style="269" customWidth="1"/>
    <col min="8195" max="8195" width="10.85546875" style="269" customWidth="1"/>
    <col min="8196" max="8196" width="14.85546875" style="269" customWidth="1"/>
    <col min="8197" max="8448" width="9.140625" style="269"/>
    <col min="8449" max="8449" width="4.7109375" style="269" bestFit="1" customWidth="1"/>
    <col min="8450" max="8450" width="42.7109375" style="269" customWidth="1"/>
    <col min="8451" max="8451" width="10.85546875" style="269" customWidth="1"/>
    <col min="8452" max="8452" width="14.85546875" style="269" customWidth="1"/>
    <col min="8453" max="8704" width="9.140625" style="269"/>
    <col min="8705" max="8705" width="4.7109375" style="269" bestFit="1" customWidth="1"/>
    <col min="8706" max="8706" width="42.7109375" style="269" customWidth="1"/>
    <col min="8707" max="8707" width="10.85546875" style="269" customWidth="1"/>
    <col min="8708" max="8708" width="14.85546875" style="269" customWidth="1"/>
    <col min="8709" max="8960" width="9.140625" style="269"/>
    <col min="8961" max="8961" width="4.7109375" style="269" bestFit="1" customWidth="1"/>
    <col min="8962" max="8962" width="42.7109375" style="269" customWidth="1"/>
    <col min="8963" max="8963" width="10.85546875" style="269" customWidth="1"/>
    <col min="8964" max="8964" width="14.85546875" style="269" customWidth="1"/>
    <col min="8965" max="9216" width="9.140625" style="269"/>
    <col min="9217" max="9217" width="4.7109375" style="269" bestFit="1" customWidth="1"/>
    <col min="9218" max="9218" width="42.7109375" style="269" customWidth="1"/>
    <col min="9219" max="9219" width="10.85546875" style="269" customWidth="1"/>
    <col min="9220" max="9220" width="14.85546875" style="269" customWidth="1"/>
    <col min="9221" max="9472" width="9.140625" style="269"/>
    <col min="9473" max="9473" width="4.7109375" style="269" bestFit="1" customWidth="1"/>
    <col min="9474" max="9474" width="42.7109375" style="269" customWidth="1"/>
    <col min="9475" max="9475" width="10.85546875" style="269" customWidth="1"/>
    <col min="9476" max="9476" width="14.85546875" style="269" customWidth="1"/>
    <col min="9477" max="9728" width="9.140625" style="269"/>
    <col min="9729" max="9729" width="4.7109375" style="269" bestFit="1" customWidth="1"/>
    <col min="9730" max="9730" width="42.7109375" style="269" customWidth="1"/>
    <col min="9731" max="9731" width="10.85546875" style="269" customWidth="1"/>
    <col min="9732" max="9732" width="14.85546875" style="269" customWidth="1"/>
    <col min="9733" max="9984" width="9.140625" style="269"/>
    <col min="9985" max="9985" width="4.7109375" style="269" bestFit="1" customWidth="1"/>
    <col min="9986" max="9986" width="42.7109375" style="269" customWidth="1"/>
    <col min="9987" max="9987" width="10.85546875" style="269" customWidth="1"/>
    <col min="9988" max="9988" width="14.85546875" style="269" customWidth="1"/>
    <col min="9989" max="10240" width="9.140625" style="269"/>
    <col min="10241" max="10241" width="4.7109375" style="269" bestFit="1" customWidth="1"/>
    <col min="10242" max="10242" width="42.7109375" style="269" customWidth="1"/>
    <col min="10243" max="10243" width="10.85546875" style="269" customWidth="1"/>
    <col min="10244" max="10244" width="14.85546875" style="269" customWidth="1"/>
    <col min="10245" max="10496" width="9.140625" style="269"/>
    <col min="10497" max="10497" width="4.7109375" style="269" bestFit="1" customWidth="1"/>
    <col min="10498" max="10498" width="42.7109375" style="269" customWidth="1"/>
    <col min="10499" max="10499" width="10.85546875" style="269" customWidth="1"/>
    <col min="10500" max="10500" width="14.85546875" style="269" customWidth="1"/>
    <col min="10501" max="10752" width="9.140625" style="269"/>
    <col min="10753" max="10753" width="4.7109375" style="269" bestFit="1" customWidth="1"/>
    <col min="10754" max="10754" width="42.7109375" style="269" customWidth="1"/>
    <col min="10755" max="10755" width="10.85546875" style="269" customWidth="1"/>
    <col min="10756" max="10756" width="14.85546875" style="269" customWidth="1"/>
    <col min="10757" max="11008" width="9.140625" style="269"/>
    <col min="11009" max="11009" width="4.7109375" style="269" bestFit="1" customWidth="1"/>
    <col min="11010" max="11010" width="42.7109375" style="269" customWidth="1"/>
    <col min="11011" max="11011" width="10.85546875" style="269" customWidth="1"/>
    <col min="11012" max="11012" width="14.85546875" style="269" customWidth="1"/>
    <col min="11013" max="11264" width="9.140625" style="269"/>
    <col min="11265" max="11265" width="4.7109375" style="269" bestFit="1" customWidth="1"/>
    <col min="11266" max="11266" width="42.7109375" style="269" customWidth="1"/>
    <col min="11267" max="11267" width="10.85546875" style="269" customWidth="1"/>
    <col min="11268" max="11268" width="14.85546875" style="269" customWidth="1"/>
    <col min="11269" max="11520" width="9.140625" style="269"/>
    <col min="11521" max="11521" width="4.7109375" style="269" bestFit="1" customWidth="1"/>
    <col min="11522" max="11522" width="42.7109375" style="269" customWidth="1"/>
    <col min="11523" max="11523" width="10.85546875" style="269" customWidth="1"/>
    <col min="11524" max="11524" width="14.85546875" style="269" customWidth="1"/>
    <col min="11525" max="11776" width="9.140625" style="269"/>
    <col min="11777" max="11777" width="4.7109375" style="269" bestFit="1" customWidth="1"/>
    <col min="11778" max="11778" width="42.7109375" style="269" customWidth="1"/>
    <col min="11779" max="11779" width="10.85546875" style="269" customWidth="1"/>
    <col min="11780" max="11780" width="14.85546875" style="269" customWidth="1"/>
    <col min="11781" max="12032" width="9.140625" style="269"/>
    <col min="12033" max="12033" width="4.7109375" style="269" bestFit="1" customWidth="1"/>
    <col min="12034" max="12034" width="42.7109375" style="269" customWidth="1"/>
    <col min="12035" max="12035" width="10.85546875" style="269" customWidth="1"/>
    <col min="12036" max="12036" width="14.85546875" style="269" customWidth="1"/>
    <col min="12037" max="12288" width="9.140625" style="269"/>
    <col min="12289" max="12289" width="4.7109375" style="269" bestFit="1" customWidth="1"/>
    <col min="12290" max="12290" width="42.7109375" style="269" customWidth="1"/>
    <col min="12291" max="12291" width="10.85546875" style="269" customWidth="1"/>
    <col min="12292" max="12292" width="14.85546875" style="269" customWidth="1"/>
    <col min="12293" max="12544" width="9.140625" style="269"/>
    <col min="12545" max="12545" width="4.7109375" style="269" bestFit="1" customWidth="1"/>
    <col min="12546" max="12546" width="42.7109375" style="269" customWidth="1"/>
    <col min="12547" max="12547" width="10.85546875" style="269" customWidth="1"/>
    <col min="12548" max="12548" width="14.85546875" style="269" customWidth="1"/>
    <col min="12549" max="12800" width="9.140625" style="269"/>
    <col min="12801" max="12801" width="4.7109375" style="269" bestFit="1" customWidth="1"/>
    <col min="12802" max="12802" width="42.7109375" style="269" customWidth="1"/>
    <col min="12803" max="12803" width="10.85546875" style="269" customWidth="1"/>
    <col min="12804" max="12804" width="14.85546875" style="269" customWidth="1"/>
    <col min="12805" max="13056" width="9.140625" style="269"/>
    <col min="13057" max="13057" width="4.7109375" style="269" bestFit="1" customWidth="1"/>
    <col min="13058" max="13058" width="42.7109375" style="269" customWidth="1"/>
    <col min="13059" max="13059" width="10.85546875" style="269" customWidth="1"/>
    <col min="13060" max="13060" width="14.85546875" style="269" customWidth="1"/>
    <col min="13061" max="13312" width="9.140625" style="269"/>
    <col min="13313" max="13313" width="4.7109375" style="269" bestFit="1" customWidth="1"/>
    <col min="13314" max="13314" width="42.7109375" style="269" customWidth="1"/>
    <col min="13315" max="13315" width="10.85546875" style="269" customWidth="1"/>
    <col min="13316" max="13316" width="14.85546875" style="269" customWidth="1"/>
    <col min="13317" max="13568" width="9.140625" style="269"/>
    <col min="13569" max="13569" width="4.7109375" style="269" bestFit="1" customWidth="1"/>
    <col min="13570" max="13570" width="42.7109375" style="269" customWidth="1"/>
    <col min="13571" max="13571" width="10.85546875" style="269" customWidth="1"/>
    <col min="13572" max="13572" width="14.85546875" style="269" customWidth="1"/>
    <col min="13573" max="13824" width="9.140625" style="269"/>
    <col min="13825" max="13825" width="4.7109375" style="269" bestFit="1" customWidth="1"/>
    <col min="13826" max="13826" width="42.7109375" style="269" customWidth="1"/>
    <col min="13827" max="13827" width="10.85546875" style="269" customWidth="1"/>
    <col min="13828" max="13828" width="14.85546875" style="269" customWidth="1"/>
    <col min="13829" max="14080" width="9.140625" style="269"/>
    <col min="14081" max="14081" width="4.7109375" style="269" bestFit="1" customWidth="1"/>
    <col min="14082" max="14082" width="42.7109375" style="269" customWidth="1"/>
    <col min="14083" max="14083" width="10.85546875" style="269" customWidth="1"/>
    <col min="14084" max="14084" width="14.85546875" style="269" customWidth="1"/>
    <col min="14085" max="14336" width="9.140625" style="269"/>
    <col min="14337" max="14337" width="4.7109375" style="269" bestFit="1" customWidth="1"/>
    <col min="14338" max="14338" width="42.7109375" style="269" customWidth="1"/>
    <col min="14339" max="14339" width="10.85546875" style="269" customWidth="1"/>
    <col min="14340" max="14340" width="14.85546875" style="269" customWidth="1"/>
    <col min="14341" max="14592" width="9.140625" style="269"/>
    <col min="14593" max="14593" width="4.7109375" style="269" bestFit="1" customWidth="1"/>
    <col min="14594" max="14594" width="42.7109375" style="269" customWidth="1"/>
    <col min="14595" max="14595" width="10.85546875" style="269" customWidth="1"/>
    <col min="14596" max="14596" width="14.85546875" style="269" customWidth="1"/>
    <col min="14597" max="14848" width="9.140625" style="269"/>
    <col min="14849" max="14849" width="4.7109375" style="269" bestFit="1" customWidth="1"/>
    <col min="14850" max="14850" width="42.7109375" style="269" customWidth="1"/>
    <col min="14851" max="14851" width="10.85546875" style="269" customWidth="1"/>
    <col min="14852" max="14852" width="14.85546875" style="269" customWidth="1"/>
    <col min="14853" max="15104" width="9.140625" style="269"/>
    <col min="15105" max="15105" width="4.7109375" style="269" bestFit="1" customWidth="1"/>
    <col min="15106" max="15106" width="42.7109375" style="269" customWidth="1"/>
    <col min="15107" max="15107" width="10.85546875" style="269" customWidth="1"/>
    <col min="15108" max="15108" width="14.85546875" style="269" customWidth="1"/>
    <col min="15109" max="15360" width="9.140625" style="269"/>
    <col min="15361" max="15361" width="4.7109375" style="269" bestFit="1" customWidth="1"/>
    <col min="15362" max="15362" width="42.7109375" style="269" customWidth="1"/>
    <col min="15363" max="15363" width="10.85546875" style="269" customWidth="1"/>
    <col min="15364" max="15364" width="14.85546875" style="269" customWidth="1"/>
    <col min="15365" max="15616" width="9.140625" style="269"/>
    <col min="15617" max="15617" width="4.7109375" style="269" bestFit="1" customWidth="1"/>
    <col min="15618" max="15618" width="42.7109375" style="269" customWidth="1"/>
    <col min="15619" max="15619" width="10.85546875" style="269" customWidth="1"/>
    <col min="15620" max="15620" width="14.85546875" style="269" customWidth="1"/>
    <col min="15621" max="15872" width="9.140625" style="269"/>
    <col min="15873" max="15873" width="4.7109375" style="269" bestFit="1" customWidth="1"/>
    <col min="15874" max="15874" width="42.7109375" style="269" customWidth="1"/>
    <col min="15875" max="15875" width="10.85546875" style="269" customWidth="1"/>
    <col min="15876" max="15876" width="14.85546875" style="269" customWidth="1"/>
    <col min="15877" max="16128" width="9.140625" style="269"/>
    <col min="16129" max="16129" width="4.7109375" style="269" bestFit="1" customWidth="1"/>
    <col min="16130" max="16130" width="42.7109375" style="269" customWidth="1"/>
    <col min="16131" max="16131" width="10.85546875" style="269" customWidth="1"/>
    <col min="16132" max="16132" width="14.85546875" style="269" customWidth="1"/>
    <col min="16133" max="16384" width="9.140625" style="269"/>
  </cols>
  <sheetData>
    <row r="1" spans="1:4">
      <c r="B1" s="270" t="s">
        <v>241</v>
      </c>
    </row>
    <row r="2" spans="1:4" ht="15">
      <c r="A2" s="3" t="s">
        <v>0</v>
      </c>
      <c r="B2" s="7" t="s">
        <v>238</v>
      </c>
    </row>
    <row r="3" spans="1:4" ht="15">
      <c r="A3" s="271" t="s">
        <v>0</v>
      </c>
      <c r="B3" s="7" t="s">
        <v>236</v>
      </c>
    </row>
    <row r="4" spans="1:4">
      <c r="B4" s="7" t="s">
        <v>239</v>
      </c>
    </row>
    <row r="5" spans="1:4">
      <c r="B5" s="7" t="s">
        <v>240</v>
      </c>
    </row>
    <row r="6" spans="1:4" ht="15.75">
      <c r="A6" s="272" t="s">
        <v>242</v>
      </c>
      <c r="B6" s="272"/>
      <c r="C6" s="272"/>
      <c r="D6" s="272"/>
    </row>
    <row r="7" spans="1:4">
      <c r="A7" s="273"/>
      <c r="B7" s="273"/>
      <c r="C7" s="274" t="s">
        <v>3</v>
      </c>
      <c r="D7" s="275" t="s">
        <v>243</v>
      </c>
    </row>
    <row r="8" spans="1:4" ht="12.75" customHeight="1">
      <c r="A8" s="276" t="s">
        <v>4</v>
      </c>
      <c r="B8" s="276" t="s">
        <v>244</v>
      </c>
      <c r="C8" s="277" t="s">
        <v>245</v>
      </c>
      <c r="D8" s="278" t="s">
        <v>246</v>
      </c>
    </row>
    <row r="9" spans="1:4">
      <c r="A9" s="276"/>
      <c r="B9" s="276"/>
      <c r="C9" s="276"/>
      <c r="D9" s="279"/>
    </row>
    <row r="10" spans="1:4" ht="11.25" customHeight="1">
      <c r="A10" s="276"/>
      <c r="B10" s="276"/>
      <c r="C10" s="276"/>
      <c r="D10" s="280"/>
    </row>
    <row r="11" spans="1:4">
      <c r="A11" s="281" t="s">
        <v>247</v>
      </c>
      <c r="B11" s="282"/>
      <c r="C11" s="283"/>
      <c r="D11" s="284">
        <f>+D12+D14+D15+D16+D17+D18+D20+D21</f>
        <v>2722066.1900000004</v>
      </c>
    </row>
    <row r="12" spans="1:4">
      <c r="A12" s="285" t="s">
        <v>248</v>
      </c>
      <c r="B12" s="286" t="s">
        <v>249</v>
      </c>
      <c r="C12" s="285" t="s">
        <v>250</v>
      </c>
      <c r="D12" s="287">
        <f>SUM(D13:D13)</f>
        <v>2157119.9700000002</v>
      </c>
    </row>
    <row r="13" spans="1:4" ht="24">
      <c r="A13" s="288"/>
      <c r="B13" s="289" t="s">
        <v>251</v>
      </c>
      <c r="C13" s="290"/>
      <c r="D13" s="291">
        <v>2157119.9700000002</v>
      </c>
    </row>
    <row r="14" spans="1:4">
      <c r="A14" s="292" t="s">
        <v>252</v>
      </c>
      <c r="B14" s="293" t="s">
        <v>253</v>
      </c>
      <c r="C14" s="292" t="s">
        <v>250</v>
      </c>
      <c r="D14" s="294">
        <v>0</v>
      </c>
    </row>
    <row r="15" spans="1:4" ht="30" customHeight="1">
      <c r="A15" s="292" t="s">
        <v>254</v>
      </c>
      <c r="B15" s="295" t="s">
        <v>255</v>
      </c>
      <c r="C15" s="292" t="s">
        <v>256</v>
      </c>
      <c r="D15" s="296">
        <v>0</v>
      </c>
    </row>
    <row r="16" spans="1:4" ht="36">
      <c r="A16" s="292" t="s">
        <v>257</v>
      </c>
      <c r="B16" s="297" t="s">
        <v>258</v>
      </c>
      <c r="C16" s="292" t="s">
        <v>259</v>
      </c>
      <c r="D16" s="294">
        <v>0</v>
      </c>
    </row>
    <row r="17" spans="1:4">
      <c r="A17" s="292" t="s">
        <v>260</v>
      </c>
      <c r="B17" s="293" t="s">
        <v>261</v>
      </c>
      <c r="C17" s="292" t="s">
        <v>262</v>
      </c>
      <c r="D17" s="294">
        <v>0</v>
      </c>
    </row>
    <row r="18" spans="1:4">
      <c r="A18" s="292" t="s">
        <v>263</v>
      </c>
      <c r="B18" s="293" t="s">
        <v>264</v>
      </c>
      <c r="C18" s="292" t="s">
        <v>265</v>
      </c>
      <c r="D18" s="296">
        <v>443824.7</v>
      </c>
    </row>
    <row r="19" spans="1:4">
      <c r="A19" s="292"/>
      <c r="B19" s="298" t="s">
        <v>266</v>
      </c>
      <c r="C19" s="299" t="s">
        <v>265</v>
      </c>
      <c r="D19" s="300">
        <v>443824.7</v>
      </c>
    </row>
    <row r="20" spans="1:4">
      <c r="A20" s="292" t="s">
        <v>267</v>
      </c>
      <c r="B20" s="293" t="s">
        <v>268</v>
      </c>
      <c r="C20" s="292" t="s">
        <v>269</v>
      </c>
      <c r="D20" s="294">
        <v>0</v>
      </c>
    </row>
    <row r="21" spans="1:4" ht="24">
      <c r="A21" s="292" t="s">
        <v>270</v>
      </c>
      <c r="B21" s="295" t="s">
        <v>271</v>
      </c>
      <c r="C21" s="292" t="s">
        <v>272</v>
      </c>
      <c r="D21" s="301">
        <v>121121.52</v>
      </c>
    </row>
    <row r="22" spans="1:4">
      <c r="A22" s="290" t="s">
        <v>0</v>
      </c>
      <c r="B22" s="298" t="s">
        <v>266</v>
      </c>
      <c r="C22" s="299" t="s">
        <v>272</v>
      </c>
      <c r="D22" s="300">
        <v>121121.52</v>
      </c>
    </row>
    <row r="23" spans="1:4" ht="16.5" customHeight="1">
      <c r="A23" s="302" t="s">
        <v>273</v>
      </c>
      <c r="B23" s="302"/>
      <c r="C23" s="292"/>
      <c r="D23" s="303">
        <f xml:space="preserve"> D24+D26+D28+D29+D30</f>
        <v>2157119.9699999997</v>
      </c>
    </row>
    <row r="24" spans="1:4">
      <c r="A24" s="288" t="s">
        <v>248</v>
      </c>
      <c r="B24" s="304" t="s">
        <v>274</v>
      </c>
      <c r="C24" s="288" t="s">
        <v>275</v>
      </c>
      <c r="D24" s="305">
        <v>167606</v>
      </c>
    </row>
    <row r="25" spans="1:4">
      <c r="A25" s="306"/>
      <c r="B25" s="307" t="s">
        <v>0</v>
      </c>
      <c r="C25" s="306"/>
      <c r="D25" s="308"/>
    </row>
    <row r="26" spans="1:4">
      <c r="A26" s="288" t="s">
        <v>252</v>
      </c>
      <c r="B26" s="304" t="s">
        <v>276</v>
      </c>
      <c r="C26" s="309" t="s">
        <v>275</v>
      </c>
      <c r="D26" s="305">
        <v>1979513.97</v>
      </c>
    </row>
    <row r="27" spans="1:4" ht="3.75" customHeight="1">
      <c r="A27" s="306"/>
      <c r="B27" s="307" t="s">
        <v>0</v>
      </c>
      <c r="C27" s="306"/>
      <c r="D27" s="310"/>
    </row>
    <row r="28" spans="1:4" ht="39.75" customHeight="1">
      <c r="A28" s="311" t="s">
        <v>254</v>
      </c>
      <c r="B28" s="312" t="s">
        <v>277</v>
      </c>
      <c r="C28" s="311" t="s">
        <v>278</v>
      </c>
      <c r="D28" s="313">
        <v>10000</v>
      </c>
    </row>
    <row r="29" spans="1:4" ht="36">
      <c r="A29" s="311" t="s">
        <v>257</v>
      </c>
      <c r="B29" s="314" t="s">
        <v>279</v>
      </c>
      <c r="C29" s="311" t="s">
        <v>280</v>
      </c>
      <c r="D29" s="315">
        <v>0</v>
      </c>
    </row>
    <row r="30" spans="1:4">
      <c r="A30" s="316" t="s">
        <v>260</v>
      </c>
      <c r="B30" s="317" t="s">
        <v>281</v>
      </c>
      <c r="C30" s="316" t="s">
        <v>282</v>
      </c>
      <c r="D30" s="318">
        <v>0</v>
      </c>
    </row>
  </sheetData>
  <mergeCells count="7">
    <mergeCell ref="A23:B23"/>
    <mergeCell ref="A6:D6"/>
    <mergeCell ref="A8:A10"/>
    <mergeCell ref="B8:B10"/>
    <mergeCell ref="C8:C10"/>
    <mergeCell ref="D8:D10"/>
    <mergeCell ref="A11:B11"/>
  </mergeCells>
  <printOptions horizontalCentered="1"/>
  <pageMargins left="0.39370078740157483" right="0.39370078740157483" top="1.61" bottom="0.59055118110236227" header="0.5" footer="0.51181102362204722"/>
  <pageSetup paperSize="9" orientation="portrait" horizontalDpi="4294967294" verticalDpi="4294967294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workbookViewId="0">
      <selection activeCell="D2" sqref="D2:D5"/>
    </sheetView>
  </sheetViews>
  <sheetFormatPr defaultRowHeight="12.75"/>
  <cols>
    <col min="1" max="1" width="30.7109375" style="319" customWidth="1"/>
    <col min="2" max="3" width="9.140625" style="319"/>
    <col min="4" max="4" width="13.140625" style="319" customWidth="1"/>
    <col min="5" max="5" width="9.140625" style="319"/>
    <col min="6" max="6" width="16.140625" style="319" customWidth="1"/>
    <col min="7" max="8" width="9.140625" style="319"/>
    <col min="9" max="9" width="15.85546875" style="319" customWidth="1"/>
    <col min="10" max="256" width="9.140625" style="319"/>
    <col min="257" max="257" width="30.7109375" style="319" customWidth="1"/>
    <col min="258" max="259" width="9.140625" style="319"/>
    <col min="260" max="260" width="13.140625" style="319" customWidth="1"/>
    <col min="261" max="261" width="9.140625" style="319"/>
    <col min="262" max="262" width="16.140625" style="319" customWidth="1"/>
    <col min="263" max="264" width="9.140625" style="319"/>
    <col min="265" max="265" width="15.85546875" style="319" customWidth="1"/>
    <col min="266" max="512" width="9.140625" style="319"/>
    <col min="513" max="513" width="30.7109375" style="319" customWidth="1"/>
    <col min="514" max="515" width="9.140625" style="319"/>
    <col min="516" max="516" width="13.140625" style="319" customWidth="1"/>
    <col min="517" max="517" width="9.140625" style="319"/>
    <col min="518" max="518" width="16.140625" style="319" customWidth="1"/>
    <col min="519" max="520" width="9.140625" style="319"/>
    <col min="521" max="521" width="15.85546875" style="319" customWidth="1"/>
    <col min="522" max="768" width="9.140625" style="319"/>
    <col min="769" max="769" width="30.7109375" style="319" customWidth="1"/>
    <col min="770" max="771" width="9.140625" style="319"/>
    <col min="772" max="772" width="13.140625" style="319" customWidth="1"/>
    <col min="773" max="773" width="9.140625" style="319"/>
    <col min="774" max="774" width="16.140625" style="319" customWidth="1"/>
    <col min="775" max="776" width="9.140625" style="319"/>
    <col min="777" max="777" width="15.85546875" style="319" customWidth="1"/>
    <col min="778" max="1024" width="9.140625" style="319"/>
    <col min="1025" max="1025" width="30.7109375" style="319" customWidth="1"/>
    <col min="1026" max="1027" width="9.140625" style="319"/>
    <col min="1028" max="1028" width="13.140625" style="319" customWidth="1"/>
    <col min="1029" max="1029" width="9.140625" style="319"/>
    <col min="1030" max="1030" width="16.140625" style="319" customWidth="1"/>
    <col min="1031" max="1032" width="9.140625" style="319"/>
    <col min="1033" max="1033" width="15.85546875" style="319" customWidth="1"/>
    <col min="1034" max="1280" width="9.140625" style="319"/>
    <col min="1281" max="1281" width="30.7109375" style="319" customWidth="1"/>
    <col min="1282" max="1283" width="9.140625" style="319"/>
    <col min="1284" max="1284" width="13.140625" style="319" customWidth="1"/>
    <col min="1285" max="1285" width="9.140625" style="319"/>
    <col min="1286" max="1286" width="16.140625" style="319" customWidth="1"/>
    <col min="1287" max="1288" width="9.140625" style="319"/>
    <col min="1289" max="1289" width="15.85546875" style="319" customWidth="1"/>
    <col min="1290" max="1536" width="9.140625" style="319"/>
    <col min="1537" max="1537" width="30.7109375" style="319" customWidth="1"/>
    <col min="1538" max="1539" width="9.140625" style="319"/>
    <col min="1540" max="1540" width="13.140625" style="319" customWidth="1"/>
    <col min="1541" max="1541" width="9.140625" style="319"/>
    <col min="1542" max="1542" width="16.140625" style="319" customWidth="1"/>
    <col min="1543" max="1544" width="9.140625" style="319"/>
    <col min="1545" max="1545" width="15.85546875" style="319" customWidth="1"/>
    <col min="1546" max="1792" width="9.140625" style="319"/>
    <col min="1793" max="1793" width="30.7109375" style="319" customWidth="1"/>
    <col min="1794" max="1795" width="9.140625" style="319"/>
    <col min="1796" max="1796" width="13.140625" style="319" customWidth="1"/>
    <col min="1797" max="1797" width="9.140625" style="319"/>
    <col min="1798" max="1798" width="16.140625" style="319" customWidth="1"/>
    <col min="1799" max="1800" width="9.140625" style="319"/>
    <col min="1801" max="1801" width="15.85546875" style="319" customWidth="1"/>
    <col min="1802" max="2048" width="9.140625" style="319"/>
    <col min="2049" max="2049" width="30.7109375" style="319" customWidth="1"/>
    <col min="2050" max="2051" width="9.140625" style="319"/>
    <col min="2052" max="2052" width="13.140625" style="319" customWidth="1"/>
    <col min="2053" max="2053" width="9.140625" style="319"/>
    <col min="2054" max="2054" width="16.140625" style="319" customWidth="1"/>
    <col min="2055" max="2056" width="9.140625" style="319"/>
    <col min="2057" max="2057" width="15.85546875" style="319" customWidth="1"/>
    <col min="2058" max="2304" width="9.140625" style="319"/>
    <col min="2305" max="2305" width="30.7109375" style="319" customWidth="1"/>
    <col min="2306" max="2307" width="9.140625" style="319"/>
    <col min="2308" max="2308" width="13.140625" style="319" customWidth="1"/>
    <col min="2309" max="2309" width="9.140625" style="319"/>
    <col min="2310" max="2310" width="16.140625" style="319" customWidth="1"/>
    <col min="2311" max="2312" width="9.140625" style="319"/>
    <col min="2313" max="2313" width="15.85546875" style="319" customWidth="1"/>
    <col min="2314" max="2560" width="9.140625" style="319"/>
    <col min="2561" max="2561" width="30.7109375" style="319" customWidth="1"/>
    <col min="2562" max="2563" width="9.140625" style="319"/>
    <col min="2564" max="2564" width="13.140625" style="319" customWidth="1"/>
    <col min="2565" max="2565" width="9.140625" style="319"/>
    <col min="2566" max="2566" width="16.140625" style="319" customWidth="1"/>
    <col min="2567" max="2568" width="9.140625" style="319"/>
    <col min="2569" max="2569" width="15.85546875" style="319" customWidth="1"/>
    <col min="2570" max="2816" width="9.140625" style="319"/>
    <col min="2817" max="2817" width="30.7109375" style="319" customWidth="1"/>
    <col min="2818" max="2819" width="9.140625" style="319"/>
    <col min="2820" max="2820" width="13.140625" style="319" customWidth="1"/>
    <col min="2821" max="2821" width="9.140625" style="319"/>
    <col min="2822" max="2822" width="16.140625" style="319" customWidth="1"/>
    <col min="2823" max="2824" width="9.140625" style="319"/>
    <col min="2825" max="2825" width="15.85546875" style="319" customWidth="1"/>
    <col min="2826" max="3072" width="9.140625" style="319"/>
    <col min="3073" max="3073" width="30.7109375" style="319" customWidth="1"/>
    <col min="3074" max="3075" width="9.140625" style="319"/>
    <col min="3076" max="3076" width="13.140625" style="319" customWidth="1"/>
    <col min="3077" max="3077" width="9.140625" style="319"/>
    <col min="3078" max="3078" width="16.140625" style="319" customWidth="1"/>
    <col min="3079" max="3080" width="9.140625" style="319"/>
    <col min="3081" max="3081" width="15.85546875" style="319" customWidth="1"/>
    <col min="3082" max="3328" width="9.140625" style="319"/>
    <col min="3329" max="3329" width="30.7109375" style="319" customWidth="1"/>
    <col min="3330" max="3331" width="9.140625" style="319"/>
    <col min="3332" max="3332" width="13.140625" style="319" customWidth="1"/>
    <col min="3333" max="3333" width="9.140625" style="319"/>
    <col min="3334" max="3334" width="16.140625" style="319" customWidth="1"/>
    <col min="3335" max="3336" width="9.140625" style="319"/>
    <col min="3337" max="3337" width="15.85546875" style="319" customWidth="1"/>
    <col min="3338" max="3584" width="9.140625" style="319"/>
    <col min="3585" max="3585" width="30.7109375" style="319" customWidth="1"/>
    <col min="3586" max="3587" width="9.140625" style="319"/>
    <col min="3588" max="3588" width="13.140625" style="319" customWidth="1"/>
    <col min="3589" max="3589" width="9.140625" style="319"/>
    <col min="3590" max="3590" width="16.140625" style="319" customWidth="1"/>
    <col min="3591" max="3592" width="9.140625" style="319"/>
    <col min="3593" max="3593" width="15.85546875" style="319" customWidth="1"/>
    <col min="3594" max="3840" width="9.140625" style="319"/>
    <col min="3841" max="3841" width="30.7109375" style="319" customWidth="1"/>
    <col min="3842" max="3843" width="9.140625" style="319"/>
    <col min="3844" max="3844" width="13.140625" style="319" customWidth="1"/>
    <col min="3845" max="3845" width="9.140625" style="319"/>
    <col min="3846" max="3846" width="16.140625" style="319" customWidth="1"/>
    <col min="3847" max="3848" width="9.140625" style="319"/>
    <col min="3849" max="3849" width="15.85546875" style="319" customWidth="1"/>
    <col min="3850" max="4096" width="9.140625" style="319"/>
    <col min="4097" max="4097" width="30.7109375" style="319" customWidth="1"/>
    <col min="4098" max="4099" width="9.140625" style="319"/>
    <col min="4100" max="4100" width="13.140625" style="319" customWidth="1"/>
    <col min="4101" max="4101" width="9.140625" style="319"/>
    <col min="4102" max="4102" width="16.140625" style="319" customWidth="1"/>
    <col min="4103" max="4104" width="9.140625" style="319"/>
    <col min="4105" max="4105" width="15.85546875" style="319" customWidth="1"/>
    <col min="4106" max="4352" width="9.140625" style="319"/>
    <col min="4353" max="4353" width="30.7109375" style="319" customWidth="1"/>
    <col min="4354" max="4355" width="9.140625" style="319"/>
    <col min="4356" max="4356" width="13.140625" style="319" customWidth="1"/>
    <col min="4357" max="4357" width="9.140625" style="319"/>
    <col min="4358" max="4358" width="16.140625" style="319" customWidth="1"/>
    <col min="4359" max="4360" width="9.140625" style="319"/>
    <col min="4361" max="4361" width="15.85546875" style="319" customWidth="1"/>
    <col min="4362" max="4608" width="9.140625" style="319"/>
    <col min="4609" max="4609" width="30.7109375" style="319" customWidth="1"/>
    <col min="4610" max="4611" width="9.140625" style="319"/>
    <col min="4612" max="4612" width="13.140625" style="319" customWidth="1"/>
    <col min="4613" max="4613" width="9.140625" style="319"/>
    <col min="4614" max="4614" width="16.140625" style="319" customWidth="1"/>
    <col min="4615" max="4616" width="9.140625" style="319"/>
    <col min="4617" max="4617" width="15.85546875" style="319" customWidth="1"/>
    <col min="4618" max="4864" width="9.140625" style="319"/>
    <col min="4865" max="4865" width="30.7109375" style="319" customWidth="1"/>
    <col min="4866" max="4867" width="9.140625" style="319"/>
    <col min="4868" max="4868" width="13.140625" style="319" customWidth="1"/>
    <col min="4869" max="4869" width="9.140625" style="319"/>
    <col min="4870" max="4870" width="16.140625" style="319" customWidth="1"/>
    <col min="4871" max="4872" width="9.140625" style="319"/>
    <col min="4873" max="4873" width="15.85546875" style="319" customWidth="1"/>
    <col min="4874" max="5120" width="9.140625" style="319"/>
    <col min="5121" max="5121" width="30.7109375" style="319" customWidth="1"/>
    <col min="5122" max="5123" width="9.140625" style="319"/>
    <col min="5124" max="5124" width="13.140625" style="319" customWidth="1"/>
    <col min="5125" max="5125" width="9.140625" style="319"/>
    <col min="5126" max="5126" width="16.140625" style="319" customWidth="1"/>
    <col min="5127" max="5128" width="9.140625" style="319"/>
    <col min="5129" max="5129" width="15.85546875" style="319" customWidth="1"/>
    <col min="5130" max="5376" width="9.140625" style="319"/>
    <col min="5377" max="5377" width="30.7109375" style="319" customWidth="1"/>
    <col min="5378" max="5379" width="9.140625" style="319"/>
    <col min="5380" max="5380" width="13.140625" style="319" customWidth="1"/>
    <col min="5381" max="5381" width="9.140625" style="319"/>
    <col min="5382" max="5382" width="16.140625" style="319" customWidth="1"/>
    <col min="5383" max="5384" width="9.140625" style="319"/>
    <col min="5385" max="5385" width="15.85546875" style="319" customWidth="1"/>
    <col min="5386" max="5632" width="9.140625" style="319"/>
    <col min="5633" max="5633" width="30.7109375" style="319" customWidth="1"/>
    <col min="5634" max="5635" width="9.140625" style="319"/>
    <col min="5636" max="5636" width="13.140625" style="319" customWidth="1"/>
    <col min="5637" max="5637" width="9.140625" style="319"/>
    <col min="5638" max="5638" width="16.140625" style="319" customWidth="1"/>
    <col min="5639" max="5640" width="9.140625" style="319"/>
    <col min="5641" max="5641" width="15.85546875" style="319" customWidth="1"/>
    <col min="5642" max="5888" width="9.140625" style="319"/>
    <col min="5889" max="5889" width="30.7109375" style="319" customWidth="1"/>
    <col min="5890" max="5891" width="9.140625" style="319"/>
    <col min="5892" max="5892" width="13.140625" style="319" customWidth="1"/>
    <col min="5893" max="5893" width="9.140625" style="319"/>
    <col min="5894" max="5894" width="16.140625" style="319" customWidth="1"/>
    <col min="5895" max="5896" width="9.140625" style="319"/>
    <col min="5897" max="5897" width="15.85546875" style="319" customWidth="1"/>
    <col min="5898" max="6144" width="9.140625" style="319"/>
    <col min="6145" max="6145" width="30.7109375" style="319" customWidth="1"/>
    <col min="6146" max="6147" width="9.140625" style="319"/>
    <col min="6148" max="6148" width="13.140625" style="319" customWidth="1"/>
    <col min="6149" max="6149" width="9.140625" style="319"/>
    <col min="6150" max="6150" width="16.140625" style="319" customWidth="1"/>
    <col min="6151" max="6152" width="9.140625" style="319"/>
    <col min="6153" max="6153" width="15.85546875" style="319" customWidth="1"/>
    <col min="6154" max="6400" width="9.140625" style="319"/>
    <col min="6401" max="6401" width="30.7109375" style="319" customWidth="1"/>
    <col min="6402" max="6403" width="9.140625" style="319"/>
    <col min="6404" max="6404" width="13.140625" style="319" customWidth="1"/>
    <col min="6405" max="6405" width="9.140625" style="319"/>
    <col min="6406" max="6406" width="16.140625" style="319" customWidth="1"/>
    <col min="6407" max="6408" width="9.140625" style="319"/>
    <col min="6409" max="6409" width="15.85546875" style="319" customWidth="1"/>
    <col min="6410" max="6656" width="9.140625" style="319"/>
    <col min="6657" max="6657" width="30.7109375" style="319" customWidth="1"/>
    <col min="6658" max="6659" width="9.140625" style="319"/>
    <col min="6660" max="6660" width="13.140625" style="319" customWidth="1"/>
    <col min="6661" max="6661" width="9.140625" style="319"/>
    <col min="6662" max="6662" width="16.140625" style="319" customWidth="1"/>
    <col min="6663" max="6664" width="9.140625" style="319"/>
    <col min="6665" max="6665" width="15.85546875" style="319" customWidth="1"/>
    <col min="6666" max="6912" width="9.140625" style="319"/>
    <col min="6913" max="6913" width="30.7109375" style="319" customWidth="1"/>
    <col min="6914" max="6915" width="9.140625" style="319"/>
    <col min="6916" max="6916" width="13.140625" style="319" customWidth="1"/>
    <col min="6917" max="6917" width="9.140625" style="319"/>
    <col min="6918" max="6918" width="16.140625" style="319" customWidth="1"/>
    <col min="6919" max="6920" width="9.140625" style="319"/>
    <col min="6921" max="6921" width="15.85546875" style="319" customWidth="1"/>
    <col min="6922" max="7168" width="9.140625" style="319"/>
    <col min="7169" max="7169" width="30.7109375" style="319" customWidth="1"/>
    <col min="7170" max="7171" width="9.140625" style="319"/>
    <col min="7172" max="7172" width="13.140625" style="319" customWidth="1"/>
    <col min="7173" max="7173" width="9.140625" style="319"/>
    <col min="7174" max="7174" width="16.140625" style="319" customWidth="1"/>
    <col min="7175" max="7176" width="9.140625" style="319"/>
    <col min="7177" max="7177" width="15.85546875" style="319" customWidth="1"/>
    <col min="7178" max="7424" width="9.140625" style="319"/>
    <col min="7425" max="7425" width="30.7109375" style="319" customWidth="1"/>
    <col min="7426" max="7427" width="9.140625" style="319"/>
    <col min="7428" max="7428" width="13.140625" style="319" customWidth="1"/>
    <col min="7429" max="7429" width="9.140625" style="319"/>
    <col min="7430" max="7430" width="16.140625" style="319" customWidth="1"/>
    <col min="7431" max="7432" width="9.140625" style="319"/>
    <col min="7433" max="7433" width="15.85546875" style="319" customWidth="1"/>
    <col min="7434" max="7680" width="9.140625" style="319"/>
    <col min="7681" max="7681" width="30.7109375" style="319" customWidth="1"/>
    <col min="7682" max="7683" width="9.140625" style="319"/>
    <col min="7684" max="7684" width="13.140625" style="319" customWidth="1"/>
    <col min="7685" max="7685" width="9.140625" style="319"/>
    <col min="7686" max="7686" width="16.140625" style="319" customWidth="1"/>
    <col min="7687" max="7688" width="9.140625" style="319"/>
    <col min="7689" max="7689" width="15.85546875" style="319" customWidth="1"/>
    <col min="7690" max="7936" width="9.140625" style="319"/>
    <col min="7937" max="7937" width="30.7109375" style="319" customWidth="1"/>
    <col min="7938" max="7939" width="9.140625" style="319"/>
    <col min="7940" max="7940" width="13.140625" style="319" customWidth="1"/>
    <col min="7941" max="7941" width="9.140625" style="319"/>
    <col min="7942" max="7942" width="16.140625" style="319" customWidth="1"/>
    <col min="7943" max="7944" width="9.140625" style="319"/>
    <col min="7945" max="7945" width="15.85546875" style="319" customWidth="1"/>
    <col min="7946" max="8192" width="9.140625" style="319"/>
    <col min="8193" max="8193" width="30.7109375" style="319" customWidth="1"/>
    <col min="8194" max="8195" width="9.140625" style="319"/>
    <col min="8196" max="8196" width="13.140625" style="319" customWidth="1"/>
    <col min="8197" max="8197" width="9.140625" style="319"/>
    <col min="8198" max="8198" width="16.140625" style="319" customWidth="1"/>
    <col min="8199" max="8200" width="9.140625" style="319"/>
    <col min="8201" max="8201" width="15.85546875" style="319" customWidth="1"/>
    <col min="8202" max="8448" width="9.140625" style="319"/>
    <col min="8449" max="8449" width="30.7109375" style="319" customWidth="1"/>
    <col min="8450" max="8451" width="9.140625" style="319"/>
    <col min="8452" max="8452" width="13.140625" style="319" customWidth="1"/>
    <col min="8453" max="8453" width="9.140625" style="319"/>
    <col min="8454" max="8454" width="16.140625" style="319" customWidth="1"/>
    <col min="8455" max="8456" width="9.140625" style="319"/>
    <col min="8457" max="8457" width="15.85546875" style="319" customWidth="1"/>
    <col min="8458" max="8704" width="9.140625" style="319"/>
    <col min="8705" max="8705" width="30.7109375" style="319" customWidth="1"/>
    <col min="8706" max="8707" width="9.140625" style="319"/>
    <col min="8708" max="8708" width="13.140625" style="319" customWidth="1"/>
    <col min="8709" max="8709" width="9.140625" style="319"/>
    <col min="8710" max="8710" width="16.140625" style="319" customWidth="1"/>
    <col min="8711" max="8712" width="9.140625" style="319"/>
    <col min="8713" max="8713" width="15.85546875" style="319" customWidth="1"/>
    <col min="8714" max="8960" width="9.140625" style="319"/>
    <col min="8961" max="8961" width="30.7109375" style="319" customWidth="1"/>
    <col min="8962" max="8963" width="9.140625" style="319"/>
    <col min="8964" max="8964" width="13.140625" style="319" customWidth="1"/>
    <col min="8965" max="8965" width="9.140625" style="319"/>
    <col min="8966" max="8966" width="16.140625" style="319" customWidth="1"/>
    <col min="8967" max="8968" width="9.140625" style="319"/>
    <col min="8969" max="8969" width="15.85546875" style="319" customWidth="1"/>
    <col min="8970" max="9216" width="9.140625" style="319"/>
    <col min="9217" max="9217" width="30.7109375" style="319" customWidth="1"/>
    <col min="9218" max="9219" width="9.140625" style="319"/>
    <col min="9220" max="9220" width="13.140625" style="319" customWidth="1"/>
    <col min="9221" max="9221" width="9.140625" style="319"/>
    <col min="9222" max="9222" width="16.140625" style="319" customWidth="1"/>
    <col min="9223" max="9224" width="9.140625" style="319"/>
    <col min="9225" max="9225" width="15.85546875" style="319" customWidth="1"/>
    <col min="9226" max="9472" width="9.140625" style="319"/>
    <col min="9473" max="9473" width="30.7109375" style="319" customWidth="1"/>
    <col min="9474" max="9475" width="9.140625" style="319"/>
    <col min="9476" max="9476" width="13.140625" style="319" customWidth="1"/>
    <col min="9477" max="9477" width="9.140625" style="319"/>
    <col min="9478" max="9478" width="16.140625" style="319" customWidth="1"/>
    <col min="9479" max="9480" width="9.140625" style="319"/>
    <col min="9481" max="9481" width="15.85546875" style="319" customWidth="1"/>
    <col min="9482" max="9728" width="9.140625" style="319"/>
    <col min="9729" max="9729" width="30.7109375" style="319" customWidth="1"/>
    <col min="9730" max="9731" width="9.140625" style="319"/>
    <col min="9732" max="9732" width="13.140625" style="319" customWidth="1"/>
    <col min="9733" max="9733" width="9.140625" style="319"/>
    <col min="9734" max="9734" width="16.140625" style="319" customWidth="1"/>
    <col min="9735" max="9736" width="9.140625" style="319"/>
    <col min="9737" max="9737" width="15.85546875" style="319" customWidth="1"/>
    <col min="9738" max="9984" width="9.140625" style="319"/>
    <col min="9985" max="9985" width="30.7109375" style="319" customWidth="1"/>
    <col min="9986" max="9987" width="9.140625" style="319"/>
    <col min="9988" max="9988" width="13.140625" style="319" customWidth="1"/>
    <col min="9989" max="9989" width="9.140625" style="319"/>
    <col min="9990" max="9990" width="16.140625" style="319" customWidth="1"/>
    <col min="9991" max="9992" width="9.140625" style="319"/>
    <col min="9993" max="9993" width="15.85546875" style="319" customWidth="1"/>
    <col min="9994" max="10240" width="9.140625" style="319"/>
    <col min="10241" max="10241" width="30.7109375" style="319" customWidth="1"/>
    <col min="10242" max="10243" width="9.140625" style="319"/>
    <col min="10244" max="10244" width="13.140625" style="319" customWidth="1"/>
    <col min="10245" max="10245" width="9.140625" style="319"/>
    <col min="10246" max="10246" width="16.140625" style="319" customWidth="1"/>
    <col min="10247" max="10248" width="9.140625" style="319"/>
    <col min="10249" max="10249" width="15.85546875" style="319" customWidth="1"/>
    <col min="10250" max="10496" width="9.140625" style="319"/>
    <col min="10497" max="10497" width="30.7109375" style="319" customWidth="1"/>
    <col min="10498" max="10499" width="9.140625" style="319"/>
    <col min="10500" max="10500" width="13.140625" style="319" customWidth="1"/>
    <col min="10501" max="10501" width="9.140625" style="319"/>
    <col min="10502" max="10502" width="16.140625" style="319" customWidth="1"/>
    <col min="10503" max="10504" width="9.140625" style="319"/>
    <col min="10505" max="10505" width="15.85546875" style="319" customWidth="1"/>
    <col min="10506" max="10752" width="9.140625" style="319"/>
    <col min="10753" max="10753" width="30.7109375" style="319" customWidth="1"/>
    <col min="10754" max="10755" width="9.140625" style="319"/>
    <col min="10756" max="10756" width="13.140625" style="319" customWidth="1"/>
    <col min="10757" max="10757" width="9.140625" style="319"/>
    <col min="10758" max="10758" width="16.140625" style="319" customWidth="1"/>
    <col min="10759" max="10760" width="9.140625" style="319"/>
    <col min="10761" max="10761" width="15.85546875" style="319" customWidth="1"/>
    <col min="10762" max="11008" width="9.140625" style="319"/>
    <col min="11009" max="11009" width="30.7109375" style="319" customWidth="1"/>
    <col min="11010" max="11011" width="9.140625" style="319"/>
    <col min="11012" max="11012" width="13.140625" style="319" customWidth="1"/>
    <col min="11013" max="11013" width="9.140625" style="319"/>
    <col min="11014" max="11014" width="16.140625" style="319" customWidth="1"/>
    <col min="11015" max="11016" width="9.140625" style="319"/>
    <col min="11017" max="11017" width="15.85546875" style="319" customWidth="1"/>
    <col min="11018" max="11264" width="9.140625" style="319"/>
    <col min="11265" max="11265" width="30.7109375" style="319" customWidth="1"/>
    <col min="11266" max="11267" width="9.140625" style="319"/>
    <col min="11268" max="11268" width="13.140625" style="319" customWidth="1"/>
    <col min="11269" max="11269" width="9.140625" style="319"/>
    <col min="11270" max="11270" width="16.140625" style="319" customWidth="1"/>
    <col min="11271" max="11272" width="9.140625" style="319"/>
    <col min="11273" max="11273" width="15.85546875" style="319" customWidth="1"/>
    <col min="11274" max="11520" width="9.140625" style="319"/>
    <col min="11521" max="11521" width="30.7109375" style="319" customWidth="1"/>
    <col min="11522" max="11523" width="9.140625" style="319"/>
    <col min="11524" max="11524" width="13.140625" style="319" customWidth="1"/>
    <col min="11525" max="11525" width="9.140625" style="319"/>
    <col min="11526" max="11526" width="16.140625" style="319" customWidth="1"/>
    <col min="11527" max="11528" width="9.140625" style="319"/>
    <col min="11529" max="11529" width="15.85546875" style="319" customWidth="1"/>
    <col min="11530" max="11776" width="9.140625" style="319"/>
    <col min="11777" max="11777" width="30.7109375" style="319" customWidth="1"/>
    <col min="11778" max="11779" width="9.140625" style="319"/>
    <col min="11780" max="11780" width="13.140625" style="319" customWidth="1"/>
    <col min="11781" max="11781" width="9.140625" style="319"/>
    <col min="11782" max="11782" width="16.140625" style="319" customWidth="1"/>
    <col min="11783" max="11784" width="9.140625" style="319"/>
    <col min="11785" max="11785" width="15.85546875" style="319" customWidth="1"/>
    <col min="11786" max="12032" width="9.140625" style="319"/>
    <col min="12033" max="12033" width="30.7109375" style="319" customWidth="1"/>
    <col min="12034" max="12035" width="9.140625" style="319"/>
    <col min="12036" max="12036" width="13.140625" style="319" customWidth="1"/>
    <col min="12037" max="12037" width="9.140625" style="319"/>
    <col min="12038" max="12038" width="16.140625" style="319" customWidth="1"/>
    <col min="12039" max="12040" width="9.140625" style="319"/>
    <col min="12041" max="12041" width="15.85546875" style="319" customWidth="1"/>
    <col min="12042" max="12288" width="9.140625" style="319"/>
    <col min="12289" max="12289" width="30.7109375" style="319" customWidth="1"/>
    <col min="12290" max="12291" width="9.140625" style="319"/>
    <col min="12292" max="12292" width="13.140625" style="319" customWidth="1"/>
    <col min="12293" max="12293" width="9.140625" style="319"/>
    <col min="12294" max="12294" width="16.140625" style="319" customWidth="1"/>
    <col min="12295" max="12296" width="9.140625" style="319"/>
    <col min="12297" max="12297" width="15.85546875" style="319" customWidth="1"/>
    <col min="12298" max="12544" width="9.140625" style="319"/>
    <col min="12545" max="12545" width="30.7109375" style="319" customWidth="1"/>
    <col min="12546" max="12547" width="9.140625" style="319"/>
    <col min="12548" max="12548" width="13.140625" style="319" customWidth="1"/>
    <col min="12549" max="12549" width="9.140625" style="319"/>
    <col min="12550" max="12550" width="16.140625" style="319" customWidth="1"/>
    <col min="12551" max="12552" width="9.140625" style="319"/>
    <col min="12553" max="12553" width="15.85546875" style="319" customWidth="1"/>
    <col min="12554" max="12800" width="9.140625" style="319"/>
    <col min="12801" max="12801" width="30.7109375" style="319" customWidth="1"/>
    <col min="12802" max="12803" width="9.140625" style="319"/>
    <col min="12804" max="12804" width="13.140625" style="319" customWidth="1"/>
    <col min="12805" max="12805" width="9.140625" style="319"/>
    <col min="12806" max="12806" width="16.140625" style="319" customWidth="1"/>
    <col min="12807" max="12808" width="9.140625" style="319"/>
    <col min="12809" max="12809" width="15.85546875" style="319" customWidth="1"/>
    <col min="12810" max="13056" width="9.140625" style="319"/>
    <col min="13057" max="13057" width="30.7109375" style="319" customWidth="1"/>
    <col min="13058" max="13059" width="9.140625" style="319"/>
    <col min="13060" max="13060" width="13.140625" style="319" customWidth="1"/>
    <col min="13061" max="13061" width="9.140625" style="319"/>
    <col min="13062" max="13062" width="16.140625" style="319" customWidth="1"/>
    <col min="13063" max="13064" width="9.140625" style="319"/>
    <col min="13065" max="13065" width="15.85546875" style="319" customWidth="1"/>
    <col min="13066" max="13312" width="9.140625" style="319"/>
    <col min="13313" max="13313" width="30.7109375" style="319" customWidth="1"/>
    <col min="13314" max="13315" width="9.140625" style="319"/>
    <col min="13316" max="13316" width="13.140625" style="319" customWidth="1"/>
    <col min="13317" max="13317" width="9.140625" style="319"/>
    <col min="13318" max="13318" width="16.140625" style="319" customWidth="1"/>
    <col min="13319" max="13320" width="9.140625" style="319"/>
    <col min="13321" max="13321" width="15.85546875" style="319" customWidth="1"/>
    <col min="13322" max="13568" width="9.140625" style="319"/>
    <col min="13569" max="13569" width="30.7109375" style="319" customWidth="1"/>
    <col min="13570" max="13571" width="9.140625" style="319"/>
    <col min="13572" max="13572" width="13.140625" style="319" customWidth="1"/>
    <col min="13573" max="13573" width="9.140625" style="319"/>
    <col min="13574" max="13574" width="16.140625" style="319" customWidth="1"/>
    <col min="13575" max="13576" width="9.140625" style="319"/>
    <col min="13577" max="13577" width="15.85546875" style="319" customWidth="1"/>
    <col min="13578" max="13824" width="9.140625" style="319"/>
    <col min="13825" max="13825" width="30.7109375" style="319" customWidth="1"/>
    <col min="13826" max="13827" width="9.140625" style="319"/>
    <col min="13828" max="13828" width="13.140625" style="319" customWidth="1"/>
    <col min="13829" max="13829" width="9.140625" style="319"/>
    <col min="13830" max="13830" width="16.140625" style="319" customWidth="1"/>
    <col min="13831" max="13832" width="9.140625" style="319"/>
    <col min="13833" max="13833" width="15.85546875" style="319" customWidth="1"/>
    <col min="13834" max="14080" width="9.140625" style="319"/>
    <col min="14081" max="14081" width="30.7109375" style="319" customWidth="1"/>
    <col min="14082" max="14083" width="9.140625" style="319"/>
    <col min="14084" max="14084" width="13.140625" style="319" customWidth="1"/>
    <col min="14085" max="14085" width="9.140625" style="319"/>
    <col min="14086" max="14086" width="16.140625" style="319" customWidth="1"/>
    <col min="14087" max="14088" width="9.140625" style="319"/>
    <col min="14089" max="14089" width="15.85546875" style="319" customWidth="1"/>
    <col min="14090" max="14336" width="9.140625" style="319"/>
    <col min="14337" max="14337" width="30.7109375" style="319" customWidth="1"/>
    <col min="14338" max="14339" width="9.140625" style="319"/>
    <col min="14340" max="14340" width="13.140625" style="319" customWidth="1"/>
    <col min="14341" max="14341" width="9.140625" style="319"/>
    <col min="14342" max="14342" width="16.140625" style="319" customWidth="1"/>
    <col min="14343" max="14344" width="9.140625" style="319"/>
    <col min="14345" max="14345" width="15.85546875" style="319" customWidth="1"/>
    <col min="14346" max="14592" width="9.140625" style="319"/>
    <col min="14593" max="14593" width="30.7109375" style="319" customWidth="1"/>
    <col min="14594" max="14595" width="9.140625" style="319"/>
    <col min="14596" max="14596" width="13.140625" style="319" customWidth="1"/>
    <col min="14597" max="14597" width="9.140625" style="319"/>
    <col min="14598" max="14598" width="16.140625" style="319" customWidth="1"/>
    <col min="14599" max="14600" width="9.140625" style="319"/>
    <col min="14601" max="14601" width="15.85546875" style="319" customWidth="1"/>
    <col min="14602" max="14848" width="9.140625" style="319"/>
    <col min="14849" max="14849" width="30.7109375" style="319" customWidth="1"/>
    <col min="14850" max="14851" width="9.140625" style="319"/>
    <col min="14852" max="14852" width="13.140625" style="319" customWidth="1"/>
    <col min="14853" max="14853" width="9.140625" style="319"/>
    <col min="14854" max="14854" width="16.140625" style="319" customWidth="1"/>
    <col min="14855" max="14856" width="9.140625" style="319"/>
    <col min="14857" max="14857" width="15.85546875" style="319" customWidth="1"/>
    <col min="14858" max="15104" width="9.140625" style="319"/>
    <col min="15105" max="15105" width="30.7109375" style="319" customWidth="1"/>
    <col min="15106" max="15107" width="9.140625" style="319"/>
    <col min="15108" max="15108" width="13.140625" style="319" customWidth="1"/>
    <col min="15109" max="15109" width="9.140625" style="319"/>
    <col min="15110" max="15110" width="16.140625" style="319" customWidth="1"/>
    <col min="15111" max="15112" width="9.140625" style="319"/>
    <col min="15113" max="15113" width="15.85546875" style="319" customWidth="1"/>
    <col min="15114" max="15360" width="9.140625" style="319"/>
    <col min="15361" max="15361" width="30.7109375" style="319" customWidth="1"/>
    <col min="15362" max="15363" width="9.140625" style="319"/>
    <col min="15364" max="15364" width="13.140625" style="319" customWidth="1"/>
    <col min="15365" max="15365" width="9.140625" style="319"/>
    <col min="15366" max="15366" width="16.140625" style="319" customWidth="1"/>
    <col min="15367" max="15368" width="9.140625" style="319"/>
    <col min="15369" max="15369" width="15.85546875" style="319" customWidth="1"/>
    <col min="15370" max="15616" width="9.140625" style="319"/>
    <col min="15617" max="15617" width="30.7109375" style="319" customWidth="1"/>
    <col min="15618" max="15619" width="9.140625" style="319"/>
    <col min="15620" max="15620" width="13.140625" style="319" customWidth="1"/>
    <col min="15621" max="15621" width="9.140625" style="319"/>
    <col min="15622" max="15622" width="16.140625" style="319" customWidth="1"/>
    <col min="15623" max="15624" width="9.140625" style="319"/>
    <col min="15625" max="15625" width="15.85546875" style="319" customWidth="1"/>
    <col min="15626" max="15872" width="9.140625" style="319"/>
    <col min="15873" max="15873" width="30.7109375" style="319" customWidth="1"/>
    <col min="15874" max="15875" width="9.140625" style="319"/>
    <col min="15876" max="15876" width="13.140625" style="319" customWidth="1"/>
    <col min="15877" max="15877" width="9.140625" style="319"/>
    <col min="15878" max="15878" width="16.140625" style="319" customWidth="1"/>
    <col min="15879" max="15880" width="9.140625" style="319"/>
    <col min="15881" max="15881" width="15.85546875" style="319" customWidth="1"/>
    <col min="15882" max="16128" width="9.140625" style="319"/>
    <col min="16129" max="16129" width="30.7109375" style="319" customWidth="1"/>
    <col min="16130" max="16131" width="9.140625" style="319"/>
    <col min="16132" max="16132" width="13.140625" style="319" customWidth="1"/>
    <col min="16133" max="16133" width="9.140625" style="319"/>
    <col min="16134" max="16134" width="16.140625" style="319" customWidth="1"/>
    <col min="16135" max="16136" width="9.140625" style="319"/>
    <col min="16137" max="16137" width="15.85546875" style="319" customWidth="1"/>
    <col min="16138" max="16384" width="9.140625" style="319"/>
  </cols>
  <sheetData>
    <row r="1" spans="1:9">
      <c r="D1" s="320" t="s">
        <v>283</v>
      </c>
      <c r="G1" s="1" t="s">
        <v>0</v>
      </c>
    </row>
    <row r="2" spans="1:9">
      <c r="D2" s="7" t="s">
        <v>238</v>
      </c>
    </row>
    <row r="3" spans="1:9">
      <c r="D3" s="7" t="s">
        <v>236</v>
      </c>
    </row>
    <row r="4" spans="1:9">
      <c r="D4" s="7" t="s">
        <v>239</v>
      </c>
    </row>
    <row r="5" spans="1:9">
      <c r="D5" s="7" t="s">
        <v>240</v>
      </c>
    </row>
    <row r="7" spans="1:9" ht="38.25" customHeight="1">
      <c r="A7" s="321" t="s">
        <v>284</v>
      </c>
      <c r="B7" s="322"/>
      <c r="C7" s="322"/>
      <c r="D7" s="322"/>
      <c r="E7" s="322"/>
      <c r="F7" s="322"/>
      <c r="G7" s="322"/>
      <c r="H7" s="322"/>
      <c r="I7" s="322"/>
    </row>
    <row r="8" spans="1:9">
      <c r="H8" s="319" t="s">
        <v>285</v>
      </c>
    </row>
    <row r="9" spans="1:9" ht="18.75" customHeight="1">
      <c r="A9" s="323" t="s">
        <v>286</v>
      </c>
      <c r="B9" s="323"/>
      <c r="C9" s="323"/>
      <c r="D9" s="323"/>
      <c r="E9" s="323" t="s">
        <v>287</v>
      </c>
      <c r="F9" s="323"/>
      <c r="G9" s="323"/>
      <c r="H9" s="323"/>
      <c r="I9" s="323"/>
    </row>
    <row r="10" spans="1:9" ht="13.5" customHeight="1">
      <c r="A10" s="324" t="s">
        <v>288</v>
      </c>
      <c r="B10" s="324" t="s">
        <v>5</v>
      </c>
      <c r="C10" s="324" t="s">
        <v>6</v>
      </c>
      <c r="D10" s="324" t="s">
        <v>289</v>
      </c>
      <c r="E10" s="323" t="s">
        <v>288</v>
      </c>
      <c r="F10" s="323"/>
      <c r="G10" s="324" t="s">
        <v>5</v>
      </c>
      <c r="H10" s="324" t="s">
        <v>6</v>
      </c>
      <c r="I10" s="324" t="s">
        <v>289</v>
      </c>
    </row>
    <row r="11" spans="1:9" ht="31.5" customHeight="1">
      <c r="A11" s="325" t="s">
        <v>290</v>
      </c>
      <c r="B11" s="326">
        <v>756</v>
      </c>
      <c r="C11" s="327">
        <v>75618</v>
      </c>
      <c r="D11" s="328">
        <v>158500</v>
      </c>
      <c r="E11" s="329" t="s">
        <v>291</v>
      </c>
      <c r="F11" s="329"/>
      <c r="G11" s="330">
        <v>851</v>
      </c>
      <c r="H11" s="330">
        <v>85153</v>
      </c>
      <c r="I11" s="331">
        <v>12900</v>
      </c>
    </row>
    <row r="12" spans="1:9" ht="39.75" customHeight="1" thickBot="1">
      <c r="A12" s="332"/>
      <c r="B12" s="332"/>
      <c r="C12" s="332"/>
      <c r="D12" s="332"/>
      <c r="E12" s="333" t="s">
        <v>292</v>
      </c>
      <c r="F12" s="333"/>
      <c r="G12" s="334">
        <v>851</v>
      </c>
      <c r="H12" s="334">
        <v>85154</v>
      </c>
      <c r="I12" s="335">
        <v>159800</v>
      </c>
    </row>
    <row r="13" spans="1:9" ht="21.75" customHeight="1" thickBot="1">
      <c r="A13" s="336" t="s">
        <v>90</v>
      </c>
      <c r="B13" s="337"/>
      <c r="C13" s="337"/>
      <c r="D13" s="338">
        <f>SUM(D11:D12)</f>
        <v>158500</v>
      </c>
      <c r="E13" s="339"/>
      <c r="F13" s="339"/>
      <c r="G13" s="337"/>
      <c r="H13" s="337"/>
      <c r="I13" s="340">
        <f>SUM(I11:I12)</f>
        <v>172700</v>
      </c>
    </row>
    <row r="17" spans="1:1">
      <c r="A17" s="341"/>
    </row>
  </sheetData>
  <mergeCells count="7">
    <mergeCell ref="E13:F13"/>
    <mergeCell ref="A7:I7"/>
    <mergeCell ref="A9:D9"/>
    <mergeCell ref="E9:I9"/>
    <mergeCell ref="E10:F10"/>
    <mergeCell ref="E11:F11"/>
    <mergeCell ref="E12:F12"/>
  </mergeCells>
  <pageMargins left="0.75" right="0.75" top="1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0"/>
  <sheetViews>
    <sheetView workbookViewId="0">
      <selection activeCell="E2" sqref="E2:E5"/>
    </sheetView>
  </sheetViews>
  <sheetFormatPr defaultRowHeight="12.75"/>
  <cols>
    <col min="1" max="1" width="5.28515625" style="342" customWidth="1"/>
    <col min="2" max="2" width="6.42578125" style="342" customWidth="1"/>
    <col min="3" max="3" width="8.140625" style="342" customWidth="1"/>
    <col min="4" max="4" width="5" style="342" customWidth="1"/>
    <col min="5" max="5" width="81.85546875" style="342" customWidth="1"/>
    <col min="6" max="6" width="14.85546875" style="342" customWidth="1"/>
    <col min="7" max="222" width="9.140625" style="342"/>
    <col min="223" max="223" width="5.28515625" style="342" customWidth="1"/>
    <col min="224" max="224" width="6.42578125" style="342" customWidth="1"/>
    <col min="225" max="225" width="8.140625" style="342" customWidth="1"/>
    <col min="226" max="226" width="5" style="342" customWidth="1"/>
    <col min="227" max="227" width="56.28515625" style="342" customWidth="1"/>
    <col min="228" max="228" width="14.85546875" style="342" customWidth="1"/>
    <col min="229" max="229" width="13.7109375" style="342" customWidth="1"/>
    <col min="230" max="230" width="14.140625" style="342" bestFit="1" customWidth="1"/>
    <col min="231" max="478" width="9.140625" style="342"/>
    <col min="479" max="479" width="5.28515625" style="342" customWidth="1"/>
    <col min="480" max="480" width="6.42578125" style="342" customWidth="1"/>
    <col min="481" max="481" width="8.140625" style="342" customWidth="1"/>
    <col min="482" max="482" width="5" style="342" customWidth="1"/>
    <col min="483" max="483" width="56.28515625" style="342" customWidth="1"/>
    <col min="484" max="484" width="14.85546875" style="342" customWidth="1"/>
    <col min="485" max="485" width="13.7109375" style="342" customWidth="1"/>
    <col min="486" max="486" width="14.140625" style="342" bestFit="1" customWidth="1"/>
    <col min="487" max="734" width="9.140625" style="342"/>
    <col min="735" max="735" width="5.28515625" style="342" customWidth="1"/>
    <col min="736" max="736" width="6.42578125" style="342" customWidth="1"/>
    <col min="737" max="737" width="8.140625" style="342" customWidth="1"/>
    <col min="738" max="738" width="5" style="342" customWidth="1"/>
    <col min="739" max="739" width="56.28515625" style="342" customWidth="1"/>
    <col min="740" max="740" width="14.85546875" style="342" customWidth="1"/>
    <col min="741" max="741" width="13.7109375" style="342" customWidth="1"/>
    <col min="742" max="742" width="14.140625" style="342" bestFit="1" customWidth="1"/>
    <col min="743" max="990" width="9.140625" style="342"/>
    <col min="991" max="991" width="5.28515625" style="342" customWidth="1"/>
    <col min="992" max="992" width="6.42578125" style="342" customWidth="1"/>
    <col min="993" max="993" width="8.140625" style="342" customWidth="1"/>
    <col min="994" max="994" width="5" style="342" customWidth="1"/>
    <col min="995" max="995" width="56.28515625" style="342" customWidth="1"/>
    <col min="996" max="996" width="14.85546875" style="342" customWidth="1"/>
    <col min="997" max="997" width="13.7109375" style="342" customWidth="1"/>
    <col min="998" max="998" width="14.140625" style="342" bestFit="1" customWidth="1"/>
    <col min="999" max="1246" width="9.140625" style="342"/>
    <col min="1247" max="1247" width="5.28515625" style="342" customWidth="1"/>
    <col min="1248" max="1248" width="6.42578125" style="342" customWidth="1"/>
    <col min="1249" max="1249" width="8.140625" style="342" customWidth="1"/>
    <col min="1250" max="1250" width="5" style="342" customWidth="1"/>
    <col min="1251" max="1251" width="56.28515625" style="342" customWidth="1"/>
    <col min="1252" max="1252" width="14.85546875" style="342" customWidth="1"/>
    <col min="1253" max="1253" width="13.7109375" style="342" customWidth="1"/>
    <col min="1254" max="1254" width="14.140625" style="342" bestFit="1" customWidth="1"/>
    <col min="1255" max="1502" width="9.140625" style="342"/>
    <col min="1503" max="1503" width="5.28515625" style="342" customWidth="1"/>
    <col min="1504" max="1504" width="6.42578125" style="342" customWidth="1"/>
    <col min="1505" max="1505" width="8.140625" style="342" customWidth="1"/>
    <col min="1506" max="1506" width="5" style="342" customWidth="1"/>
    <col min="1507" max="1507" width="56.28515625" style="342" customWidth="1"/>
    <col min="1508" max="1508" width="14.85546875" style="342" customWidth="1"/>
    <col min="1509" max="1509" width="13.7109375" style="342" customWidth="1"/>
    <col min="1510" max="1510" width="14.140625" style="342" bestFit="1" customWidth="1"/>
    <col min="1511" max="1758" width="9.140625" style="342"/>
    <col min="1759" max="1759" width="5.28515625" style="342" customWidth="1"/>
    <col min="1760" max="1760" width="6.42578125" style="342" customWidth="1"/>
    <col min="1761" max="1761" width="8.140625" style="342" customWidth="1"/>
    <col min="1762" max="1762" width="5" style="342" customWidth="1"/>
    <col min="1763" max="1763" width="56.28515625" style="342" customWidth="1"/>
    <col min="1764" max="1764" width="14.85546875" style="342" customWidth="1"/>
    <col min="1765" max="1765" width="13.7109375" style="342" customWidth="1"/>
    <col min="1766" max="1766" width="14.140625" style="342" bestFit="1" customWidth="1"/>
    <col min="1767" max="2014" width="9.140625" style="342"/>
    <col min="2015" max="2015" width="5.28515625" style="342" customWidth="1"/>
    <col min="2016" max="2016" width="6.42578125" style="342" customWidth="1"/>
    <col min="2017" max="2017" width="8.140625" style="342" customWidth="1"/>
    <col min="2018" max="2018" width="5" style="342" customWidth="1"/>
    <col min="2019" max="2019" width="56.28515625" style="342" customWidth="1"/>
    <col min="2020" max="2020" width="14.85546875" style="342" customWidth="1"/>
    <col min="2021" max="2021" width="13.7109375" style="342" customWidth="1"/>
    <col min="2022" max="2022" width="14.140625" style="342" bestFit="1" customWidth="1"/>
    <col min="2023" max="2270" width="9.140625" style="342"/>
    <col min="2271" max="2271" width="5.28515625" style="342" customWidth="1"/>
    <col min="2272" max="2272" width="6.42578125" style="342" customWidth="1"/>
    <col min="2273" max="2273" width="8.140625" style="342" customWidth="1"/>
    <col min="2274" max="2274" width="5" style="342" customWidth="1"/>
    <col min="2275" max="2275" width="56.28515625" style="342" customWidth="1"/>
    <col min="2276" max="2276" width="14.85546875" style="342" customWidth="1"/>
    <col min="2277" max="2277" width="13.7109375" style="342" customWidth="1"/>
    <col min="2278" max="2278" width="14.140625" style="342" bestFit="1" customWidth="1"/>
    <col min="2279" max="2526" width="9.140625" style="342"/>
    <col min="2527" max="2527" width="5.28515625" style="342" customWidth="1"/>
    <col min="2528" max="2528" width="6.42578125" style="342" customWidth="1"/>
    <col min="2529" max="2529" width="8.140625" style="342" customWidth="1"/>
    <col min="2530" max="2530" width="5" style="342" customWidth="1"/>
    <col min="2531" max="2531" width="56.28515625" style="342" customWidth="1"/>
    <col min="2532" max="2532" width="14.85546875" style="342" customWidth="1"/>
    <col min="2533" max="2533" width="13.7109375" style="342" customWidth="1"/>
    <col min="2534" max="2534" width="14.140625" style="342" bestFit="1" customWidth="1"/>
    <col min="2535" max="2782" width="9.140625" style="342"/>
    <col min="2783" max="2783" width="5.28515625" style="342" customWidth="1"/>
    <col min="2784" max="2784" width="6.42578125" style="342" customWidth="1"/>
    <col min="2785" max="2785" width="8.140625" style="342" customWidth="1"/>
    <col min="2786" max="2786" width="5" style="342" customWidth="1"/>
    <col min="2787" max="2787" width="56.28515625" style="342" customWidth="1"/>
    <col min="2788" max="2788" width="14.85546875" style="342" customWidth="1"/>
    <col min="2789" max="2789" width="13.7109375" style="342" customWidth="1"/>
    <col min="2790" max="2790" width="14.140625" style="342" bestFit="1" customWidth="1"/>
    <col min="2791" max="3038" width="9.140625" style="342"/>
    <col min="3039" max="3039" width="5.28515625" style="342" customWidth="1"/>
    <col min="3040" max="3040" width="6.42578125" style="342" customWidth="1"/>
    <col min="3041" max="3041" width="8.140625" style="342" customWidth="1"/>
    <col min="3042" max="3042" width="5" style="342" customWidth="1"/>
    <col min="3043" max="3043" width="56.28515625" style="342" customWidth="1"/>
    <col min="3044" max="3044" width="14.85546875" style="342" customWidth="1"/>
    <col min="3045" max="3045" width="13.7109375" style="342" customWidth="1"/>
    <col min="3046" max="3046" width="14.140625" style="342" bestFit="1" customWidth="1"/>
    <col min="3047" max="3294" width="9.140625" style="342"/>
    <col min="3295" max="3295" width="5.28515625" style="342" customWidth="1"/>
    <col min="3296" max="3296" width="6.42578125" style="342" customWidth="1"/>
    <col min="3297" max="3297" width="8.140625" style="342" customWidth="1"/>
    <col min="3298" max="3298" width="5" style="342" customWidth="1"/>
    <col min="3299" max="3299" width="56.28515625" style="342" customWidth="1"/>
    <col min="3300" max="3300" width="14.85546875" style="342" customWidth="1"/>
    <col min="3301" max="3301" width="13.7109375" style="342" customWidth="1"/>
    <col min="3302" max="3302" width="14.140625" style="342" bestFit="1" customWidth="1"/>
    <col min="3303" max="3550" width="9.140625" style="342"/>
    <col min="3551" max="3551" width="5.28515625" style="342" customWidth="1"/>
    <col min="3552" max="3552" width="6.42578125" style="342" customWidth="1"/>
    <col min="3553" max="3553" width="8.140625" style="342" customWidth="1"/>
    <col min="3554" max="3554" width="5" style="342" customWidth="1"/>
    <col min="3555" max="3555" width="56.28515625" style="342" customWidth="1"/>
    <col min="3556" max="3556" width="14.85546875" style="342" customWidth="1"/>
    <col min="3557" max="3557" width="13.7109375" style="342" customWidth="1"/>
    <col min="3558" max="3558" width="14.140625" style="342" bestFit="1" customWidth="1"/>
    <col min="3559" max="3806" width="9.140625" style="342"/>
    <col min="3807" max="3807" width="5.28515625" style="342" customWidth="1"/>
    <col min="3808" max="3808" width="6.42578125" style="342" customWidth="1"/>
    <col min="3809" max="3809" width="8.140625" style="342" customWidth="1"/>
    <col min="3810" max="3810" width="5" style="342" customWidth="1"/>
    <col min="3811" max="3811" width="56.28515625" style="342" customWidth="1"/>
    <col min="3812" max="3812" width="14.85546875" style="342" customWidth="1"/>
    <col min="3813" max="3813" width="13.7109375" style="342" customWidth="1"/>
    <col min="3814" max="3814" width="14.140625" style="342" bestFit="1" customWidth="1"/>
    <col min="3815" max="4062" width="9.140625" style="342"/>
    <col min="4063" max="4063" width="5.28515625" style="342" customWidth="1"/>
    <col min="4064" max="4064" width="6.42578125" style="342" customWidth="1"/>
    <col min="4065" max="4065" width="8.140625" style="342" customWidth="1"/>
    <col min="4066" max="4066" width="5" style="342" customWidth="1"/>
    <col min="4067" max="4067" width="56.28515625" style="342" customWidth="1"/>
    <col min="4068" max="4068" width="14.85546875" style="342" customWidth="1"/>
    <col min="4069" max="4069" width="13.7109375" style="342" customWidth="1"/>
    <col min="4070" max="4070" width="14.140625" style="342" bestFit="1" customWidth="1"/>
    <col min="4071" max="4318" width="9.140625" style="342"/>
    <col min="4319" max="4319" width="5.28515625" style="342" customWidth="1"/>
    <col min="4320" max="4320" width="6.42578125" style="342" customWidth="1"/>
    <col min="4321" max="4321" width="8.140625" style="342" customWidth="1"/>
    <col min="4322" max="4322" width="5" style="342" customWidth="1"/>
    <col min="4323" max="4323" width="56.28515625" style="342" customWidth="1"/>
    <col min="4324" max="4324" width="14.85546875" style="342" customWidth="1"/>
    <col min="4325" max="4325" width="13.7109375" style="342" customWidth="1"/>
    <col min="4326" max="4326" width="14.140625" style="342" bestFit="1" customWidth="1"/>
    <col min="4327" max="4574" width="9.140625" style="342"/>
    <col min="4575" max="4575" width="5.28515625" style="342" customWidth="1"/>
    <col min="4576" max="4576" width="6.42578125" style="342" customWidth="1"/>
    <col min="4577" max="4577" width="8.140625" style="342" customWidth="1"/>
    <col min="4578" max="4578" width="5" style="342" customWidth="1"/>
    <col min="4579" max="4579" width="56.28515625" style="342" customWidth="1"/>
    <col min="4580" max="4580" width="14.85546875" style="342" customWidth="1"/>
    <col min="4581" max="4581" width="13.7109375" style="342" customWidth="1"/>
    <col min="4582" max="4582" width="14.140625" style="342" bestFit="1" customWidth="1"/>
    <col min="4583" max="4830" width="9.140625" style="342"/>
    <col min="4831" max="4831" width="5.28515625" style="342" customWidth="1"/>
    <col min="4832" max="4832" width="6.42578125" style="342" customWidth="1"/>
    <col min="4833" max="4833" width="8.140625" style="342" customWidth="1"/>
    <col min="4834" max="4834" width="5" style="342" customWidth="1"/>
    <col min="4835" max="4835" width="56.28515625" style="342" customWidth="1"/>
    <col min="4836" max="4836" width="14.85546875" style="342" customWidth="1"/>
    <col min="4837" max="4837" width="13.7109375" style="342" customWidth="1"/>
    <col min="4838" max="4838" width="14.140625" style="342" bestFit="1" customWidth="1"/>
    <col min="4839" max="5086" width="9.140625" style="342"/>
    <col min="5087" max="5087" width="5.28515625" style="342" customWidth="1"/>
    <col min="5088" max="5088" width="6.42578125" style="342" customWidth="1"/>
    <col min="5089" max="5089" width="8.140625" style="342" customWidth="1"/>
    <col min="5090" max="5090" width="5" style="342" customWidth="1"/>
    <col min="5091" max="5091" width="56.28515625" style="342" customWidth="1"/>
    <col min="5092" max="5092" width="14.85546875" style="342" customWidth="1"/>
    <col min="5093" max="5093" width="13.7109375" style="342" customWidth="1"/>
    <col min="5094" max="5094" width="14.140625" style="342" bestFit="1" customWidth="1"/>
    <col min="5095" max="5342" width="9.140625" style="342"/>
    <col min="5343" max="5343" width="5.28515625" style="342" customWidth="1"/>
    <col min="5344" max="5344" width="6.42578125" style="342" customWidth="1"/>
    <col min="5345" max="5345" width="8.140625" style="342" customWidth="1"/>
    <col min="5346" max="5346" width="5" style="342" customWidth="1"/>
    <col min="5347" max="5347" width="56.28515625" style="342" customWidth="1"/>
    <col min="5348" max="5348" width="14.85546875" style="342" customWidth="1"/>
    <col min="5349" max="5349" width="13.7109375" style="342" customWidth="1"/>
    <col min="5350" max="5350" width="14.140625" style="342" bestFit="1" customWidth="1"/>
    <col min="5351" max="5598" width="9.140625" style="342"/>
    <col min="5599" max="5599" width="5.28515625" style="342" customWidth="1"/>
    <col min="5600" max="5600" width="6.42578125" style="342" customWidth="1"/>
    <col min="5601" max="5601" width="8.140625" style="342" customWidth="1"/>
    <col min="5602" max="5602" width="5" style="342" customWidth="1"/>
    <col min="5603" max="5603" width="56.28515625" style="342" customWidth="1"/>
    <col min="5604" max="5604" width="14.85546875" style="342" customWidth="1"/>
    <col min="5605" max="5605" width="13.7109375" style="342" customWidth="1"/>
    <col min="5606" max="5606" width="14.140625" style="342" bestFit="1" customWidth="1"/>
    <col min="5607" max="5854" width="9.140625" style="342"/>
    <col min="5855" max="5855" width="5.28515625" style="342" customWidth="1"/>
    <col min="5856" max="5856" width="6.42578125" style="342" customWidth="1"/>
    <col min="5857" max="5857" width="8.140625" style="342" customWidth="1"/>
    <col min="5858" max="5858" width="5" style="342" customWidth="1"/>
    <col min="5859" max="5859" width="56.28515625" style="342" customWidth="1"/>
    <col min="5860" max="5860" width="14.85546875" style="342" customWidth="1"/>
    <col min="5861" max="5861" width="13.7109375" style="342" customWidth="1"/>
    <col min="5862" max="5862" width="14.140625" style="342" bestFit="1" customWidth="1"/>
    <col min="5863" max="6110" width="9.140625" style="342"/>
    <col min="6111" max="6111" width="5.28515625" style="342" customWidth="1"/>
    <col min="6112" max="6112" width="6.42578125" style="342" customWidth="1"/>
    <col min="6113" max="6113" width="8.140625" style="342" customWidth="1"/>
    <col min="6114" max="6114" width="5" style="342" customWidth="1"/>
    <col min="6115" max="6115" width="56.28515625" style="342" customWidth="1"/>
    <col min="6116" max="6116" width="14.85546875" style="342" customWidth="1"/>
    <col min="6117" max="6117" width="13.7109375" style="342" customWidth="1"/>
    <col min="6118" max="6118" width="14.140625" style="342" bestFit="1" customWidth="1"/>
    <col min="6119" max="6366" width="9.140625" style="342"/>
    <col min="6367" max="6367" width="5.28515625" style="342" customWidth="1"/>
    <col min="6368" max="6368" width="6.42578125" style="342" customWidth="1"/>
    <col min="6369" max="6369" width="8.140625" style="342" customWidth="1"/>
    <col min="6370" max="6370" width="5" style="342" customWidth="1"/>
    <col min="6371" max="6371" width="56.28515625" style="342" customWidth="1"/>
    <col min="6372" max="6372" width="14.85546875" style="342" customWidth="1"/>
    <col min="6373" max="6373" width="13.7109375" style="342" customWidth="1"/>
    <col min="6374" max="6374" width="14.140625" style="342" bestFit="1" customWidth="1"/>
    <col min="6375" max="6622" width="9.140625" style="342"/>
    <col min="6623" max="6623" width="5.28515625" style="342" customWidth="1"/>
    <col min="6624" max="6624" width="6.42578125" style="342" customWidth="1"/>
    <col min="6625" max="6625" width="8.140625" style="342" customWidth="1"/>
    <col min="6626" max="6626" width="5" style="342" customWidth="1"/>
    <col min="6627" max="6627" width="56.28515625" style="342" customWidth="1"/>
    <col min="6628" max="6628" width="14.85546875" style="342" customWidth="1"/>
    <col min="6629" max="6629" width="13.7109375" style="342" customWidth="1"/>
    <col min="6630" max="6630" width="14.140625" style="342" bestFit="1" customWidth="1"/>
    <col min="6631" max="6878" width="9.140625" style="342"/>
    <col min="6879" max="6879" width="5.28515625" style="342" customWidth="1"/>
    <col min="6880" max="6880" width="6.42578125" style="342" customWidth="1"/>
    <col min="6881" max="6881" width="8.140625" style="342" customWidth="1"/>
    <col min="6882" max="6882" width="5" style="342" customWidth="1"/>
    <col min="6883" max="6883" width="56.28515625" style="342" customWidth="1"/>
    <col min="6884" max="6884" width="14.85546875" style="342" customWidth="1"/>
    <col min="6885" max="6885" width="13.7109375" style="342" customWidth="1"/>
    <col min="6886" max="6886" width="14.140625" style="342" bestFit="1" customWidth="1"/>
    <col min="6887" max="7134" width="9.140625" style="342"/>
    <col min="7135" max="7135" width="5.28515625" style="342" customWidth="1"/>
    <col min="7136" max="7136" width="6.42578125" style="342" customWidth="1"/>
    <col min="7137" max="7137" width="8.140625" style="342" customWidth="1"/>
    <col min="7138" max="7138" width="5" style="342" customWidth="1"/>
    <col min="7139" max="7139" width="56.28515625" style="342" customWidth="1"/>
    <col min="7140" max="7140" width="14.85546875" style="342" customWidth="1"/>
    <col min="7141" max="7141" width="13.7109375" style="342" customWidth="1"/>
    <col min="7142" max="7142" width="14.140625" style="342" bestFit="1" customWidth="1"/>
    <col min="7143" max="7390" width="9.140625" style="342"/>
    <col min="7391" max="7391" width="5.28515625" style="342" customWidth="1"/>
    <col min="7392" max="7392" width="6.42578125" style="342" customWidth="1"/>
    <col min="7393" max="7393" width="8.140625" style="342" customWidth="1"/>
    <col min="7394" max="7394" width="5" style="342" customWidth="1"/>
    <col min="7395" max="7395" width="56.28515625" style="342" customWidth="1"/>
    <col min="7396" max="7396" width="14.85546875" style="342" customWidth="1"/>
    <col min="7397" max="7397" width="13.7109375" style="342" customWidth="1"/>
    <col min="7398" max="7398" width="14.140625" style="342" bestFit="1" customWidth="1"/>
    <col min="7399" max="7646" width="9.140625" style="342"/>
    <col min="7647" max="7647" width="5.28515625" style="342" customWidth="1"/>
    <col min="7648" max="7648" width="6.42578125" style="342" customWidth="1"/>
    <col min="7649" max="7649" width="8.140625" style="342" customWidth="1"/>
    <col min="7650" max="7650" width="5" style="342" customWidth="1"/>
    <col min="7651" max="7651" width="56.28515625" style="342" customWidth="1"/>
    <col min="7652" max="7652" width="14.85546875" style="342" customWidth="1"/>
    <col min="7653" max="7653" width="13.7109375" style="342" customWidth="1"/>
    <col min="7654" max="7654" width="14.140625" style="342" bestFit="1" customWidth="1"/>
    <col min="7655" max="7902" width="9.140625" style="342"/>
    <col min="7903" max="7903" width="5.28515625" style="342" customWidth="1"/>
    <col min="7904" max="7904" width="6.42578125" style="342" customWidth="1"/>
    <col min="7905" max="7905" width="8.140625" style="342" customWidth="1"/>
    <col min="7906" max="7906" width="5" style="342" customWidth="1"/>
    <col min="7907" max="7907" width="56.28515625" style="342" customWidth="1"/>
    <col min="7908" max="7908" width="14.85546875" style="342" customWidth="1"/>
    <col min="7909" max="7909" width="13.7109375" style="342" customWidth="1"/>
    <col min="7910" max="7910" width="14.140625" style="342" bestFit="1" customWidth="1"/>
    <col min="7911" max="8158" width="9.140625" style="342"/>
    <col min="8159" max="8159" width="5.28515625" style="342" customWidth="1"/>
    <col min="8160" max="8160" width="6.42578125" style="342" customWidth="1"/>
    <col min="8161" max="8161" width="8.140625" style="342" customWidth="1"/>
    <col min="8162" max="8162" width="5" style="342" customWidth="1"/>
    <col min="8163" max="8163" width="56.28515625" style="342" customWidth="1"/>
    <col min="8164" max="8164" width="14.85546875" style="342" customWidth="1"/>
    <col min="8165" max="8165" width="13.7109375" style="342" customWidth="1"/>
    <col min="8166" max="8166" width="14.140625" style="342" bestFit="1" customWidth="1"/>
    <col min="8167" max="8414" width="9.140625" style="342"/>
    <col min="8415" max="8415" width="5.28515625" style="342" customWidth="1"/>
    <col min="8416" max="8416" width="6.42578125" style="342" customWidth="1"/>
    <col min="8417" max="8417" width="8.140625" style="342" customWidth="1"/>
    <col min="8418" max="8418" width="5" style="342" customWidth="1"/>
    <col min="8419" max="8419" width="56.28515625" style="342" customWidth="1"/>
    <col min="8420" max="8420" width="14.85546875" style="342" customWidth="1"/>
    <col min="8421" max="8421" width="13.7109375" style="342" customWidth="1"/>
    <col min="8422" max="8422" width="14.140625" style="342" bestFit="1" customWidth="1"/>
    <col min="8423" max="8670" width="9.140625" style="342"/>
    <col min="8671" max="8671" width="5.28515625" style="342" customWidth="1"/>
    <col min="8672" max="8672" width="6.42578125" style="342" customWidth="1"/>
    <col min="8673" max="8673" width="8.140625" style="342" customWidth="1"/>
    <col min="8674" max="8674" width="5" style="342" customWidth="1"/>
    <col min="8675" max="8675" width="56.28515625" style="342" customWidth="1"/>
    <col min="8676" max="8676" width="14.85546875" style="342" customWidth="1"/>
    <col min="8677" max="8677" width="13.7109375" style="342" customWidth="1"/>
    <col min="8678" max="8678" width="14.140625" style="342" bestFit="1" customWidth="1"/>
    <col min="8679" max="8926" width="9.140625" style="342"/>
    <col min="8927" max="8927" width="5.28515625" style="342" customWidth="1"/>
    <col min="8928" max="8928" width="6.42578125" style="342" customWidth="1"/>
    <col min="8929" max="8929" width="8.140625" style="342" customWidth="1"/>
    <col min="8930" max="8930" width="5" style="342" customWidth="1"/>
    <col min="8931" max="8931" width="56.28515625" style="342" customWidth="1"/>
    <col min="8932" max="8932" width="14.85546875" style="342" customWidth="1"/>
    <col min="8933" max="8933" width="13.7109375" style="342" customWidth="1"/>
    <col min="8934" max="8934" width="14.140625" style="342" bestFit="1" customWidth="1"/>
    <col min="8935" max="9182" width="9.140625" style="342"/>
    <col min="9183" max="9183" width="5.28515625" style="342" customWidth="1"/>
    <col min="9184" max="9184" width="6.42578125" style="342" customWidth="1"/>
    <col min="9185" max="9185" width="8.140625" style="342" customWidth="1"/>
    <col min="9186" max="9186" width="5" style="342" customWidth="1"/>
    <col min="9187" max="9187" width="56.28515625" style="342" customWidth="1"/>
    <col min="9188" max="9188" width="14.85546875" style="342" customWidth="1"/>
    <col min="9189" max="9189" width="13.7109375" style="342" customWidth="1"/>
    <col min="9190" max="9190" width="14.140625" style="342" bestFit="1" customWidth="1"/>
    <col min="9191" max="9438" width="9.140625" style="342"/>
    <col min="9439" max="9439" width="5.28515625" style="342" customWidth="1"/>
    <col min="9440" max="9440" width="6.42578125" style="342" customWidth="1"/>
    <col min="9441" max="9441" width="8.140625" style="342" customWidth="1"/>
    <col min="9442" max="9442" width="5" style="342" customWidth="1"/>
    <col min="9443" max="9443" width="56.28515625" style="342" customWidth="1"/>
    <col min="9444" max="9444" width="14.85546875" style="342" customWidth="1"/>
    <col min="9445" max="9445" width="13.7109375" style="342" customWidth="1"/>
    <col min="9446" max="9446" width="14.140625" style="342" bestFit="1" customWidth="1"/>
    <col min="9447" max="9694" width="9.140625" style="342"/>
    <col min="9695" max="9695" width="5.28515625" style="342" customWidth="1"/>
    <col min="9696" max="9696" width="6.42578125" style="342" customWidth="1"/>
    <col min="9697" max="9697" width="8.140625" style="342" customWidth="1"/>
    <col min="9698" max="9698" width="5" style="342" customWidth="1"/>
    <col min="9699" max="9699" width="56.28515625" style="342" customWidth="1"/>
    <col min="9700" max="9700" width="14.85546875" style="342" customWidth="1"/>
    <col min="9701" max="9701" width="13.7109375" style="342" customWidth="1"/>
    <col min="9702" max="9702" width="14.140625" style="342" bestFit="1" customWidth="1"/>
    <col min="9703" max="9950" width="9.140625" style="342"/>
    <col min="9951" max="9951" width="5.28515625" style="342" customWidth="1"/>
    <col min="9952" max="9952" width="6.42578125" style="342" customWidth="1"/>
    <col min="9953" max="9953" width="8.140625" style="342" customWidth="1"/>
    <col min="9954" max="9954" width="5" style="342" customWidth="1"/>
    <col min="9955" max="9955" width="56.28515625" style="342" customWidth="1"/>
    <col min="9956" max="9956" width="14.85546875" style="342" customWidth="1"/>
    <col min="9957" max="9957" width="13.7109375" style="342" customWidth="1"/>
    <col min="9958" max="9958" width="14.140625" style="342" bestFit="1" customWidth="1"/>
    <col min="9959" max="10206" width="9.140625" style="342"/>
    <col min="10207" max="10207" width="5.28515625" style="342" customWidth="1"/>
    <col min="10208" max="10208" width="6.42578125" style="342" customWidth="1"/>
    <col min="10209" max="10209" width="8.140625" style="342" customWidth="1"/>
    <col min="10210" max="10210" width="5" style="342" customWidth="1"/>
    <col min="10211" max="10211" width="56.28515625" style="342" customWidth="1"/>
    <col min="10212" max="10212" width="14.85546875" style="342" customWidth="1"/>
    <col min="10213" max="10213" width="13.7109375" style="342" customWidth="1"/>
    <col min="10214" max="10214" width="14.140625" style="342" bestFit="1" customWidth="1"/>
    <col min="10215" max="10462" width="9.140625" style="342"/>
    <col min="10463" max="10463" width="5.28515625" style="342" customWidth="1"/>
    <col min="10464" max="10464" width="6.42578125" style="342" customWidth="1"/>
    <col min="10465" max="10465" width="8.140625" style="342" customWidth="1"/>
    <col min="10466" max="10466" width="5" style="342" customWidth="1"/>
    <col min="10467" max="10467" width="56.28515625" style="342" customWidth="1"/>
    <col min="10468" max="10468" width="14.85546875" style="342" customWidth="1"/>
    <col min="10469" max="10469" width="13.7109375" style="342" customWidth="1"/>
    <col min="10470" max="10470" width="14.140625" style="342" bestFit="1" customWidth="1"/>
    <col min="10471" max="10718" width="9.140625" style="342"/>
    <col min="10719" max="10719" width="5.28515625" style="342" customWidth="1"/>
    <col min="10720" max="10720" width="6.42578125" style="342" customWidth="1"/>
    <col min="10721" max="10721" width="8.140625" style="342" customWidth="1"/>
    <col min="10722" max="10722" width="5" style="342" customWidth="1"/>
    <col min="10723" max="10723" width="56.28515625" style="342" customWidth="1"/>
    <col min="10724" max="10724" width="14.85546875" style="342" customWidth="1"/>
    <col min="10725" max="10725" width="13.7109375" style="342" customWidth="1"/>
    <col min="10726" max="10726" width="14.140625" style="342" bestFit="1" customWidth="1"/>
    <col min="10727" max="10974" width="9.140625" style="342"/>
    <col min="10975" max="10975" width="5.28515625" style="342" customWidth="1"/>
    <col min="10976" max="10976" width="6.42578125" style="342" customWidth="1"/>
    <col min="10977" max="10977" width="8.140625" style="342" customWidth="1"/>
    <col min="10978" max="10978" width="5" style="342" customWidth="1"/>
    <col min="10979" max="10979" width="56.28515625" style="342" customWidth="1"/>
    <col min="10980" max="10980" width="14.85546875" style="342" customWidth="1"/>
    <col min="10981" max="10981" width="13.7109375" style="342" customWidth="1"/>
    <col min="10982" max="10982" width="14.140625" style="342" bestFit="1" customWidth="1"/>
    <col min="10983" max="11230" width="9.140625" style="342"/>
    <col min="11231" max="11231" width="5.28515625" style="342" customWidth="1"/>
    <col min="11232" max="11232" width="6.42578125" style="342" customWidth="1"/>
    <col min="11233" max="11233" width="8.140625" style="342" customWidth="1"/>
    <col min="11234" max="11234" width="5" style="342" customWidth="1"/>
    <col min="11235" max="11235" width="56.28515625" style="342" customWidth="1"/>
    <col min="11236" max="11236" width="14.85546875" style="342" customWidth="1"/>
    <col min="11237" max="11237" width="13.7109375" style="342" customWidth="1"/>
    <col min="11238" max="11238" width="14.140625" style="342" bestFit="1" customWidth="1"/>
    <col min="11239" max="11486" width="9.140625" style="342"/>
    <col min="11487" max="11487" width="5.28515625" style="342" customWidth="1"/>
    <col min="11488" max="11488" width="6.42578125" style="342" customWidth="1"/>
    <col min="11489" max="11489" width="8.140625" style="342" customWidth="1"/>
    <col min="11490" max="11490" width="5" style="342" customWidth="1"/>
    <col min="11491" max="11491" width="56.28515625" style="342" customWidth="1"/>
    <col min="11492" max="11492" width="14.85546875" style="342" customWidth="1"/>
    <col min="11493" max="11493" width="13.7109375" style="342" customWidth="1"/>
    <col min="11494" max="11494" width="14.140625" style="342" bestFit="1" customWidth="1"/>
    <col min="11495" max="11742" width="9.140625" style="342"/>
    <col min="11743" max="11743" width="5.28515625" style="342" customWidth="1"/>
    <col min="11744" max="11744" width="6.42578125" style="342" customWidth="1"/>
    <col min="11745" max="11745" width="8.140625" style="342" customWidth="1"/>
    <col min="11746" max="11746" width="5" style="342" customWidth="1"/>
    <col min="11747" max="11747" width="56.28515625" style="342" customWidth="1"/>
    <col min="11748" max="11748" width="14.85546875" style="342" customWidth="1"/>
    <col min="11749" max="11749" width="13.7109375" style="342" customWidth="1"/>
    <col min="11750" max="11750" width="14.140625" style="342" bestFit="1" customWidth="1"/>
    <col min="11751" max="11998" width="9.140625" style="342"/>
    <col min="11999" max="11999" width="5.28515625" style="342" customWidth="1"/>
    <col min="12000" max="12000" width="6.42578125" style="342" customWidth="1"/>
    <col min="12001" max="12001" width="8.140625" style="342" customWidth="1"/>
    <col min="12002" max="12002" width="5" style="342" customWidth="1"/>
    <col min="12003" max="12003" width="56.28515625" style="342" customWidth="1"/>
    <col min="12004" max="12004" width="14.85546875" style="342" customWidth="1"/>
    <col min="12005" max="12005" width="13.7109375" style="342" customWidth="1"/>
    <col min="12006" max="12006" width="14.140625" style="342" bestFit="1" customWidth="1"/>
    <col min="12007" max="12254" width="9.140625" style="342"/>
    <col min="12255" max="12255" width="5.28515625" style="342" customWidth="1"/>
    <col min="12256" max="12256" width="6.42578125" style="342" customWidth="1"/>
    <col min="12257" max="12257" width="8.140625" style="342" customWidth="1"/>
    <col min="12258" max="12258" width="5" style="342" customWidth="1"/>
    <col min="12259" max="12259" width="56.28515625" style="342" customWidth="1"/>
    <col min="12260" max="12260" width="14.85546875" style="342" customWidth="1"/>
    <col min="12261" max="12261" width="13.7109375" style="342" customWidth="1"/>
    <col min="12262" max="12262" width="14.140625" style="342" bestFit="1" customWidth="1"/>
    <col min="12263" max="12510" width="9.140625" style="342"/>
    <col min="12511" max="12511" width="5.28515625" style="342" customWidth="1"/>
    <col min="12512" max="12512" width="6.42578125" style="342" customWidth="1"/>
    <col min="12513" max="12513" width="8.140625" style="342" customWidth="1"/>
    <col min="12514" max="12514" width="5" style="342" customWidth="1"/>
    <col min="12515" max="12515" width="56.28515625" style="342" customWidth="1"/>
    <col min="12516" max="12516" width="14.85546875" style="342" customWidth="1"/>
    <col min="12517" max="12517" width="13.7109375" style="342" customWidth="1"/>
    <col min="12518" max="12518" width="14.140625" style="342" bestFit="1" customWidth="1"/>
    <col min="12519" max="12766" width="9.140625" style="342"/>
    <col min="12767" max="12767" width="5.28515625" style="342" customWidth="1"/>
    <col min="12768" max="12768" width="6.42578125" style="342" customWidth="1"/>
    <col min="12769" max="12769" width="8.140625" style="342" customWidth="1"/>
    <col min="12770" max="12770" width="5" style="342" customWidth="1"/>
    <col min="12771" max="12771" width="56.28515625" style="342" customWidth="1"/>
    <col min="12772" max="12772" width="14.85546875" style="342" customWidth="1"/>
    <col min="12773" max="12773" width="13.7109375" style="342" customWidth="1"/>
    <col min="12774" max="12774" width="14.140625" style="342" bestFit="1" customWidth="1"/>
    <col min="12775" max="13022" width="9.140625" style="342"/>
    <col min="13023" max="13023" width="5.28515625" style="342" customWidth="1"/>
    <col min="13024" max="13024" width="6.42578125" style="342" customWidth="1"/>
    <col min="13025" max="13025" width="8.140625" style="342" customWidth="1"/>
    <col min="13026" max="13026" width="5" style="342" customWidth="1"/>
    <col min="13027" max="13027" width="56.28515625" style="342" customWidth="1"/>
    <col min="13028" max="13028" width="14.85546875" style="342" customWidth="1"/>
    <col min="13029" max="13029" width="13.7109375" style="342" customWidth="1"/>
    <col min="13030" max="13030" width="14.140625" style="342" bestFit="1" customWidth="1"/>
    <col min="13031" max="13278" width="9.140625" style="342"/>
    <col min="13279" max="13279" width="5.28515625" style="342" customWidth="1"/>
    <col min="13280" max="13280" width="6.42578125" style="342" customWidth="1"/>
    <col min="13281" max="13281" width="8.140625" style="342" customWidth="1"/>
    <col min="13282" max="13282" width="5" style="342" customWidth="1"/>
    <col min="13283" max="13283" width="56.28515625" style="342" customWidth="1"/>
    <col min="13284" max="13284" width="14.85546875" style="342" customWidth="1"/>
    <col min="13285" max="13285" width="13.7109375" style="342" customWidth="1"/>
    <col min="13286" max="13286" width="14.140625" style="342" bestFit="1" customWidth="1"/>
    <col min="13287" max="13534" width="9.140625" style="342"/>
    <col min="13535" max="13535" width="5.28515625" style="342" customWidth="1"/>
    <col min="13536" max="13536" width="6.42578125" style="342" customWidth="1"/>
    <col min="13537" max="13537" width="8.140625" style="342" customWidth="1"/>
    <col min="13538" max="13538" width="5" style="342" customWidth="1"/>
    <col min="13539" max="13539" width="56.28515625" style="342" customWidth="1"/>
    <col min="13540" max="13540" width="14.85546875" style="342" customWidth="1"/>
    <col min="13541" max="13541" width="13.7109375" style="342" customWidth="1"/>
    <col min="13542" max="13542" width="14.140625" style="342" bestFit="1" customWidth="1"/>
    <col min="13543" max="13790" width="9.140625" style="342"/>
    <col min="13791" max="13791" width="5.28515625" style="342" customWidth="1"/>
    <col min="13792" max="13792" width="6.42578125" style="342" customWidth="1"/>
    <col min="13793" max="13793" width="8.140625" style="342" customWidth="1"/>
    <col min="13794" max="13794" width="5" style="342" customWidth="1"/>
    <col min="13795" max="13795" width="56.28515625" style="342" customWidth="1"/>
    <col min="13796" max="13796" width="14.85546875" style="342" customWidth="1"/>
    <col min="13797" max="13797" width="13.7109375" style="342" customWidth="1"/>
    <col min="13798" max="13798" width="14.140625" style="342" bestFit="1" customWidth="1"/>
    <col min="13799" max="14046" width="9.140625" style="342"/>
    <col min="14047" max="14047" width="5.28515625" style="342" customWidth="1"/>
    <col min="14048" max="14048" width="6.42578125" style="342" customWidth="1"/>
    <col min="14049" max="14049" width="8.140625" style="342" customWidth="1"/>
    <col min="14050" max="14050" width="5" style="342" customWidth="1"/>
    <col min="14051" max="14051" width="56.28515625" style="342" customWidth="1"/>
    <col min="14052" max="14052" width="14.85546875" style="342" customWidth="1"/>
    <col min="14053" max="14053" width="13.7109375" style="342" customWidth="1"/>
    <col min="14054" max="14054" width="14.140625" style="342" bestFit="1" customWidth="1"/>
    <col min="14055" max="14302" width="9.140625" style="342"/>
    <col min="14303" max="14303" width="5.28515625" style="342" customWidth="1"/>
    <col min="14304" max="14304" width="6.42578125" style="342" customWidth="1"/>
    <col min="14305" max="14305" width="8.140625" style="342" customWidth="1"/>
    <col min="14306" max="14306" width="5" style="342" customWidth="1"/>
    <col min="14307" max="14307" width="56.28515625" style="342" customWidth="1"/>
    <col min="14308" max="14308" width="14.85546875" style="342" customWidth="1"/>
    <col min="14309" max="14309" width="13.7109375" style="342" customWidth="1"/>
    <col min="14310" max="14310" width="14.140625" style="342" bestFit="1" customWidth="1"/>
    <col min="14311" max="14558" width="9.140625" style="342"/>
    <col min="14559" max="14559" width="5.28515625" style="342" customWidth="1"/>
    <col min="14560" max="14560" width="6.42578125" style="342" customWidth="1"/>
    <col min="14561" max="14561" width="8.140625" style="342" customWidth="1"/>
    <col min="14562" max="14562" width="5" style="342" customWidth="1"/>
    <col min="14563" max="14563" width="56.28515625" style="342" customWidth="1"/>
    <col min="14564" max="14564" width="14.85546875" style="342" customWidth="1"/>
    <col min="14565" max="14565" width="13.7109375" style="342" customWidth="1"/>
    <col min="14566" max="14566" width="14.140625" style="342" bestFit="1" customWidth="1"/>
    <col min="14567" max="14814" width="9.140625" style="342"/>
    <col min="14815" max="14815" width="5.28515625" style="342" customWidth="1"/>
    <col min="14816" max="14816" width="6.42578125" style="342" customWidth="1"/>
    <col min="14817" max="14817" width="8.140625" style="342" customWidth="1"/>
    <col min="14818" max="14818" width="5" style="342" customWidth="1"/>
    <col min="14819" max="14819" width="56.28515625" style="342" customWidth="1"/>
    <col min="14820" max="14820" width="14.85546875" style="342" customWidth="1"/>
    <col min="14821" max="14821" width="13.7109375" style="342" customWidth="1"/>
    <col min="14822" max="14822" width="14.140625" style="342" bestFit="1" customWidth="1"/>
    <col min="14823" max="15070" width="9.140625" style="342"/>
    <col min="15071" max="15071" width="5.28515625" style="342" customWidth="1"/>
    <col min="15072" max="15072" width="6.42578125" style="342" customWidth="1"/>
    <col min="15073" max="15073" width="8.140625" style="342" customWidth="1"/>
    <col min="15074" max="15074" width="5" style="342" customWidth="1"/>
    <col min="15075" max="15075" width="56.28515625" style="342" customWidth="1"/>
    <col min="15076" max="15076" width="14.85546875" style="342" customWidth="1"/>
    <col min="15077" max="15077" width="13.7109375" style="342" customWidth="1"/>
    <col min="15078" max="15078" width="14.140625" style="342" bestFit="1" customWidth="1"/>
    <col min="15079" max="15326" width="9.140625" style="342"/>
    <col min="15327" max="15327" width="5.28515625" style="342" customWidth="1"/>
    <col min="15328" max="15328" width="6.42578125" style="342" customWidth="1"/>
    <col min="15329" max="15329" width="8.140625" style="342" customWidth="1"/>
    <col min="15330" max="15330" width="5" style="342" customWidth="1"/>
    <col min="15331" max="15331" width="56.28515625" style="342" customWidth="1"/>
    <col min="15332" max="15332" width="14.85546875" style="342" customWidth="1"/>
    <col min="15333" max="15333" width="13.7109375" style="342" customWidth="1"/>
    <col min="15334" max="15334" width="14.140625" style="342" bestFit="1" customWidth="1"/>
    <col min="15335" max="15582" width="9.140625" style="342"/>
    <col min="15583" max="15583" width="5.28515625" style="342" customWidth="1"/>
    <col min="15584" max="15584" width="6.42578125" style="342" customWidth="1"/>
    <col min="15585" max="15585" width="8.140625" style="342" customWidth="1"/>
    <col min="15586" max="15586" width="5" style="342" customWidth="1"/>
    <col min="15587" max="15587" width="56.28515625" style="342" customWidth="1"/>
    <col min="15588" max="15588" width="14.85546875" style="342" customWidth="1"/>
    <col min="15589" max="15589" width="13.7109375" style="342" customWidth="1"/>
    <col min="15590" max="15590" width="14.140625" style="342" bestFit="1" customWidth="1"/>
    <col min="15591" max="15838" width="9.140625" style="342"/>
    <col min="15839" max="15839" width="5.28515625" style="342" customWidth="1"/>
    <col min="15840" max="15840" width="6.42578125" style="342" customWidth="1"/>
    <col min="15841" max="15841" width="8.140625" style="342" customWidth="1"/>
    <col min="15842" max="15842" width="5" style="342" customWidth="1"/>
    <col min="15843" max="15843" width="56.28515625" style="342" customWidth="1"/>
    <col min="15844" max="15844" width="14.85546875" style="342" customWidth="1"/>
    <col min="15845" max="15845" width="13.7109375" style="342" customWidth="1"/>
    <col min="15846" max="15846" width="14.140625" style="342" bestFit="1" customWidth="1"/>
    <col min="15847" max="16094" width="9.140625" style="342"/>
    <col min="16095" max="16095" width="5.28515625" style="342" customWidth="1"/>
    <col min="16096" max="16096" width="6.42578125" style="342" customWidth="1"/>
    <col min="16097" max="16097" width="8.140625" style="342" customWidth="1"/>
    <col min="16098" max="16098" width="5" style="342" customWidth="1"/>
    <col min="16099" max="16099" width="56.28515625" style="342" customWidth="1"/>
    <col min="16100" max="16100" width="14.85546875" style="342" customWidth="1"/>
    <col min="16101" max="16101" width="13.7109375" style="342" customWidth="1"/>
    <col min="16102" max="16102" width="14.140625" style="342" bestFit="1" customWidth="1"/>
    <col min="16103" max="16384" width="9.140625" style="342"/>
  </cols>
  <sheetData>
    <row r="1" spans="1:6" ht="13.5" customHeight="1">
      <c r="E1" s="320" t="s">
        <v>293</v>
      </c>
      <c r="F1" s="1" t="s">
        <v>0</v>
      </c>
    </row>
    <row r="2" spans="1:6" ht="13.5" customHeight="1">
      <c r="E2" s="7" t="s">
        <v>238</v>
      </c>
    </row>
    <row r="3" spans="1:6" ht="13.5" customHeight="1">
      <c r="A3" s="3" t="s">
        <v>0</v>
      </c>
      <c r="B3" s="269"/>
      <c r="C3" s="343"/>
      <c r="D3" s="343"/>
      <c r="E3" s="7" t="s">
        <v>236</v>
      </c>
    </row>
    <row r="4" spans="1:6" ht="13.5" customHeight="1">
      <c r="A4" s="271" t="s">
        <v>0</v>
      </c>
      <c r="B4" s="271"/>
      <c r="C4" s="343"/>
      <c r="D4" s="343"/>
      <c r="E4" s="7" t="s">
        <v>239</v>
      </c>
    </row>
    <row r="5" spans="1:6" ht="13.5" customHeight="1">
      <c r="A5" s="344" t="s">
        <v>0</v>
      </c>
      <c r="B5" s="344"/>
      <c r="C5" s="343"/>
      <c r="D5" s="343"/>
      <c r="E5" s="7" t="s">
        <v>240</v>
      </c>
      <c r="F5" s="342" t="s">
        <v>0</v>
      </c>
    </row>
    <row r="6" spans="1:6" ht="1.5" customHeight="1">
      <c r="A6" s="343"/>
      <c r="B6" s="343"/>
      <c r="C6" s="343"/>
      <c r="D6" s="343"/>
      <c r="E6" s="345" t="s">
        <v>0</v>
      </c>
    </row>
    <row r="7" spans="1:6" ht="3.75" customHeight="1">
      <c r="A7" s="343"/>
      <c r="B7" s="343"/>
      <c r="C7" s="343"/>
      <c r="D7" s="343"/>
      <c r="E7" s="343"/>
    </row>
    <row r="8" spans="1:6" ht="40.5" customHeight="1">
      <c r="A8" s="346" t="s">
        <v>294</v>
      </c>
      <c r="B8" s="346"/>
      <c r="C8" s="346"/>
      <c r="D8" s="346"/>
      <c r="E8" s="346"/>
      <c r="F8" s="346"/>
    </row>
    <row r="9" spans="1:6" ht="11.25" customHeight="1">
      <c r="D9" s="347" t="s">
        <v>0</v>
      </c>
      <c r="E9" s="348" t="s">
        <v>3</v>
      </c>
      <c r="F9" s="349" t="s">
        <v>243</v>
      </c>
    </row>
    <row r="10" spans="1:6" ht="19.5" customHeight="1">
      <c r="A10" s="350" t="s">
        <v>4</v>
      </c>
      <c r="B10" s="350" t="s">
        <v>5</v>
      </c>
      <c r="C10" s="350" t="s">
        <v>231</v>
      </c>
      <c r="D10" s="350" t="s">
        <v>7</v>
      </c>
      <c r="E10" s="350" t="s">
        <v>295</v>
      </c>
      <c r="F10" s="351" t="s">
        <v>296</v>
      </c>
    </row>
    <row r="11" spans="1:6" ht="16.5" customHeight="1">
      <c r="A11" s="352" t="s">
        <v>297</v>
      </c>
      <c r="B11" s="353"/>
      <c r="C11" s="353"/>
      <c r="D11" s="353"/>
      <c r="E11" s="353"/>
      <c r="F11" s="354"/>
    </row>
    <row r="12" spans="1:6" s="360" customFormat="1" ht="48" customHeight="1">
      <c r="A12" s="355" t="s">
        <v>248</v>
      </c>
      <c r="B12" s="356" t="s">
        <v>18</v>
      </c>
      <c r="C12" s="356" t="s">
        <v>19</v>
      </c>
      <c r="D12" s="357">
        <v>6210</v>
      </c>
      <c r="E12" s="358" t="s">
        <v>298</v>
      </c>
      <c r="F12" s="359">
        <v>177011.44</v>
      </c>
    </row>
    <row r="13" spans="1:6" s="360" customFormat="1" ht="48" customHeight="1">
      <c r="A13" s="355" t="s">
        <v>252</v>
      </c>
      <c r="B13" s="356" t="s">
        <v>18</v>
      </c>
      <c r="C13" s="356" t="s">
        <v>19</v>
      </c>
      <c r="D13" s="357">
        <v>6210</v>
      </c>
      <c r="E13" s="358" t="s">
        <v>299</v>
      </c>
      <c r="F13" s="359">
        <v>438515.69</v>
      </c>
    </row>
    <row r="14" spans="1:6" s="360" customFormat="1" ht="71.25" customHeight="1">
      <c r="A14" s="355" t="s">
        <v>254</v>
      </c>
      <c r="B14" s="356">
        <v>600</v>
      </c>
      <c r="C14" s="356">
        <v>60013</v>
      </c>
      <c r="D14" s="357">
        <v>6300</v>
      </c>
      <c r="E14" s="358" t="s">
        <v>300</v>
      </c>
      <c r="F14" s="359">
        <v>200000</v>
      </c>
    </row>
    <row r="15" spans="1:6" s="360" customFormat="1" ht="60.75" customHeight="1">
      <c r="A15" s="355" t="s">
        <v>257</v>
      </c>
      <c r="B15" s="356">
        <v>600</v>
      </c>
      <c r="C15" s="356">
        <v>60013</v>
      </c>
      <c r="D15" s="357">
        <v>6300</v>
      </c>
      <c r="E15" s="358" t="s">
        <v>301</v>
      </c>
      <c r="F15" s="359">
        <v>35000</v>
      </c>
    </row>
    <row r="16" spans="1:6" s="360" customFormat="1" ht="51" customHeight="1">
      <c r="A16" s="361" t="s">
        <v>260</v>
      </c>
      <c r="B16" s="356">
        <v>600</v>
      </c>
      <c r="C16" s="356">
        <v>60014</v>
      </c>
      <c r="D16" s="357">
        <v>6300</v>
      </c>
      <c r="E16" s="358" t="s">
        <v>302</v>
      </c>
      <c r="F16" s="359">
        <v>905600</v>
      </c>
    </row>
    <row r="17" spans="1:6" s="360" customFormat="1" ht="57.75" customHeight="1">
      <c r="A17" s="355" t="s">
        <v>263</v>
      </c>
      <c r="B17" s="356">
        <v>600</v>
      </c>
      <c r="C17" s="356">
        <v>60014</v>
      </c>
      <c r="D17" s="357">
        <v>2320</v>
      </c>
      <c r="E17" s="358" t="s">
        <v>303</v>
      </c>
      <c r="F17" s="359">
        <v>63000</v>
      </c>
    </row>
    <row r="18" spans="1:6" s="360" customFormat="1" ht="54" customHeight="1">
      <c r="A18" s="355" t="s">
        <v>267</v>
      </c>
      <c r="B18" s="362">
        <v>720</v>
      </c>
      <c r="C18" s="362">
        <v>72095</v>
      </c>
      <c r="D18" s="362">
        <v>2339</v>
      </c>
      <c r="E18" s="363" t="s">
        <v>304</v>
      </c>
      <c r="F18" s="364">
        <v>1863.19</v>
      </c>
    </row>
    <row r="19" spans="1:6" s="360" customFormat="1" ht="53.25" customHeight="1">
      <c r="A19" s="355" t="s">
        <v>270</v>
      </c>
      <c r="B19" s="356">
        <v>750</v>
      </c>
      <c r="C19" s="356">
        <v>75020</v>
      </c>
      <c r="D19" s="357">
        <v>2320</v>
      </c>
      <c r="E19" s="365" t="s">
        <v>305</v>
      </c>
      <c r="F19" s="364">
        <v>8328</v>
      </c>
    </row>
    <row r="20" spans="1:6" s="360" customFormat="1" ht="37.5" customHeight="1">
      <c r="A20" s="355" t="s">
        <v>306</v>
      </c>
      <c r="B20" s="357">
        <v>750</v>
      </c>
      <c r="C20" s="357">
        <v>75095</v>
      </c>
      <c r="D20" s="357">
        <v>2319</v>
      </c>
      <c r="E20" s="366" t="s">
        <v>307</v>
      </c>
      <c r="F20" s="364">
        <v>1077</v>
      </c>
    </row>
    <row r="21" spans="1:6" s="360" customFormat="1" ht="28.5" customHeight="1">
      <c r="A21" s="367" t="s">
        <v>308</v>
      </c>
      <c r="B21" s="357">
        <v>851</v>
      </c>
      <c r="C21" s="357">
        <v>85154</v>
      </c>
      <c r="D21" s="357">
        <v>2330</v>
      </c>
      <c r="E21" s="358" t="s">
        <v>309</v>
      </c>
      <c r="F21" s="364">
        <v>600</v>
      </c>
    </row>
    <row r="22" spans="1:6" s="360" customFormat="1" ht="39" customHeight="1">
      <c r="A22" s="367" t="s">
        <v>310</v>
      </c>
      <c r="B22" s="357">
        <v>855</v>
      </c>
      <c r="C22" s="357">
        <v>85505</v>
      </c>
      <c r="D22" s="357">
        <v>2310</v>
      </c>
      <c r="E22" s="358" t="s">
        <v>311</v>
      </c>
      <c r="F22" s="364">
        <v>34500</v>
      </c>
    </row>
    <row r="23" spans="1:6" s="360" customFormat="1" ht="39" customHeight="1">
      <c r="A23" s="355" t="s">
        <v>312</v>
      </c>
      <c r="B23" s="368">
        <v>900</v>
      </c>
      <c r="C23" s="368">
        <v>90002</v>
      </c>
      <c r="D23" s="368">
        <v>2310</v>
      </c>
      <c r="E23" s="369" t="s">
        <v>313</v>
      </c>
      <c r="F23" s="370">
        <v>400000</v>
      </c>
    </row>
    <row r="24" spans="1:6" s="360" customFormat="1" ht="38.25" customHeight="1">
      <c r="A24" s="355" t="s">
        <v>314</v>
      </c>
      <c r="B24" s="368">
        <v>900</v>
      </c>
      <c r="C24" s="368">
        <v>90095</v>
      </c>
      <c r="D24" s="368">
        <v>2310</v>
      </c>
      <c r="E24" s="369" t="s">
        <v>315</v>
      </c>
      <c r="F24" s="370">
        <v>35000</v>
      </c>
    </row>
    <row r="25" spans="1:6" s="360" customFormat="1" ht="25.5">
      <c r="A25" s="355" t="s">
        <v>316</v>
      </c>
      <c r="B25" s="357">
        <v>921</v>
      </c>
      <c r="C25" s="357">
        <v>92109</v>
      </c>
      <c r="D25" s="357">
        <v>6220</v>
      </c>
      <c r="E25" s="358" t="s">
        <v>317</v>
      </c>
      <c r="F25" s="364">
        <v>5535</v>
      </c>
    </row>
    <row r="26" spans="1:6" s="360" customFormat="1" ht="31.5" customHeight="1">
      <c r="A26" s="355" t="s">
        <v>318</v>
      </c>
      <c r="B26" s="357">
        <v>921</v>
      </c>
      <c r="C26" s="357">
        <v>92109</v>
      </c>
      <c r="D26" s="357">
        <v>6220</v>
      </c>
      <c r="E26" s="358" t="s">
        <v>319</v>
      </c>
      <c r="F26" s="364">
        <v>6000</v>
      </c>
    </row>
    <row r="27" spans="1:6" s="360" customFormat="1" ht="40.5" customHeight="1">
      <c r="A27" s="355" t="s">
        <v>318</v>
      </c>
      <c r="B27" s="357">
        <v>921</v>
      </c>
      <c r="C27" s="357">
        <v>92109</v>
      </c>
      <c r="D27" s="357">
        <v>6220</v>
      </c>
      <c r="E27" s="358" t="s">
        <v>320</v>
      </c>
      <c r="F27" s="371">
        <v>17000</v>
      </c>
    </row>
    <row r="28" spans="1:6" s="360" customFormat="1" ht="18" customHeight="1">
      <c r="A28" s="372" t="s">
        <v>321</v>
      </c>
      <c r="B28" s="373"/>
      <c r="C28" s="373"/>
      <c r="D28" s="373"/>
      <c r="E28" s="374"/>
      <c r="F28" s="375">
        <f>SUM(F12:F27)</f>
        <v>2329030.3199999998</v>
      </c>
    </row>
    <row r="29" spans="1:6" s="360" customFormat="1" ht="10.5" customHeight="1">
      <c r="A29" s="376"/>
      <c r="B29" s="377"/>
      <c r="C29" s="377"/>
      <c r="D29" s="377"/>
      <c r="E29" s="377"/>
      <c r="F29" s="375"/>
    </row>
    <row r="30" spans="1:6" s="360" customFormat="1" ht="20.25" customHeight="1">
      <c r="A30" s="378" t="s">
        <v>322</v>
      </c>
      <c r="B30" s="379"/>
      <c r="C30" s="379"/>
      <c r="D30" s="379"/>
      <c r="E30" s="379"/>
      <c r="F30" s="380"/>
    </row>
    <row r="31" spans="1:6" s="360" customFormat="1" ht="27.75" customHeight="1">
      <c r="A31" s="367" t="s">
        <v>248</v>
      </c>
      <c r="B31" s="368">
        <v>754</v>
      </c>
      <c r="C31" s="368">
        <v>75412</v>
      </c>
      <c r="D31" s="368">
        <v>6230</v>
      </c>
      <c r="E31" s="381" t="s">
        <v>323</v>
      </c>
      <c r="F31" s="370">
        <v>68000</v>
      </c>
    </row>
    <row r="32" spans="1:6" s="360" customFormat="1">
      <c r="A32" s="367" t="s">
        <v>252</v>
      </c>
      <c r="B32" s="368">
        <v>852</v>
      </c>
      <c r="C32" s="368">
        <v>85228</v>
      </c>
      <c r="D32" s="368">
        <v>2360</v>
      </c>
      <c r="E32" s="358" t="s">
        <v>324</v>
      </c>
      <c r="F32" s="370">
        <v>6000</v>
      </c>
    </row>
    <row r="33" spans="1:6" s="360" customFormat="1" ht="23.25" customHeight="1">
      <c r="A33" s="367" t="s">
        <v>254</v>
      </c>
      <c r="B33" s="368">
        <v>852</v>
      </c>
      <c r="C33" s="368">
        <v>85228</v>
      </c>
      <c r="D33" s="368">
        <v>2820</v>
      </c>
      <c r="E33" s="358" t="s">
        <v>324</v>
      </c>
      <c r="F33" s="370">
        <v>5000</v>
      </c>
    </row>
    <row r="34" spans="1:6" s="360" customFormat="1" ht="23.25" customHeight="1">
      <c r="A34" s="367" t="s">
        <v>257</v>
      </c>
      <c r="B34" s="368">
        <v>921</v>
      </c>
      <c r="C34" s="368">
        <v>92105</v>
      </c>
      <c r="D34" s="368">
        <v>2820</v>
      </c>
      <c r="E34" s="369" t="s">
        <v>325</v>
      </c>
      <c r="F34" s="382">
        <v>15000</v>
      </c>
    </row>
    <row r="35" spans="1:6" s="360" customFormat="1" ht="23.25" customHeight="1">
      <c r="A35" s="367" t="s">
        <v>260</v>
      </c>
      <c r="B35" s="383">
        <v>926</v>
      </c>
      <c r="C35" s="383">
        <v>92605</v>
      </c>
      <c r="D35" s="383">
        <v>2360</v>
      </c>
      <c r="E35" s="369" t="s">
        <v>326</v>
      </c>
      <c r="F35" s="384">
        <v>87000</v>
      </c>
    </row>
    <row r="36" spans="1:6" s="360" customFormat="1" ht="21.75" customHeight="1">
      <c r="A36" s="385" t="s">
        <v>263</v>
      </c>
      <c r="B36" s="383">
        <v>926</v>
      </c>
      <c r="C36" s="383">
        <v>92605</v>
      </c>
      <c r="D36" s="383">
        <v>2820</v>
      </c>
      <c r="E36" s="369" t="s">
        <v>326</v>
      </c>
      <c r="F36" s="382">
        <v>76000</v>
      </c>
    </row>
    <row r="37" spans="1:6" ht="42" customHeight="1">
      <c r="A37" s="385" t="s">
        <v>267</v>
      </c>
      <c r="B37" s="386">
        <v>900</v>
      </c>
      <c r="C37" s="386">
        <v>90001</v>
      </c>
      <c r="D37" s="387">
        <v>6230</v>
      </c>
      <c r="E37" s="388" t="s">
        <v>327</v>
      </c>
      <c r="F37" s="389">
        <v>8000</v>
      </c>
    </row>
    <row r="38" spans="1:6" ht="22.5" customHeight="1" thickBot="1">
      <c r="A38" s="390" t="s">
        <v>321</v>
      </c>
      <c r="B38" s="391"/>
      <c r="C38" s="391"/>
      <c r="D38" s="391"/>
      <c r="E38" s="392"/>
      <c r="F38" s="375">
        <f>SUM(F31:F37)</f>
        <v>265000</v>
      </c>
    </row>
    <row r="39" spans="1:6" ht="13.5" thickBot="1">
      <c r="A39" s="393" t="s">
        <v>328</v>
      </c>
      <c r="B39" s="394"/>
      <c r="C39" s="394"/>
      <c r="D39" s="394"/>
      <c r="E39" s="395"/>
      <c r="F39" s="396">
        <f>+F28+F38</f>
        <v>2594030.3199999998</v>
      </c>
    </row>
    <row r="40" spans="1:6">
      <c r="A40" s="397" t="s">
        <v>0</v>
      </c>
    </row>
  </sheetData>
  <mergeCells count="7">
    <mergeCell ref="A39:E39"/>
    <mergeCell ref="A5:B5"/>
    <mergeCell ref="A8:F8"/>
    <mergeCell ref="A11:F11"/>
    <mergeCell ref="A28:E28"/>
    <mergeCell ref="A30:F30"/>
    <mergeCell ref="A38:E38"/>
  </mergeCells>
  <printOptions horizontalCentered="1"/>
  <pageMargins left="0.39370078740157483" right="0.39370078740157483" top="1.6535433070866143" bottom="0.98425196850393704" header="0.51181102362204722" footer="0.51181102362204722"/>
  <pageSetup paperSize="9" scale="58" orientation="portrait" horizontalDpi="4294967294" verticalDpi="4294967294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13"/>
  <sheetViews>
    <sheetView workbookViewId="0">
      <selection activeCell="B2" sqref="B2:B5"/>
    </sheetView>
  </sheetViews>
  <sheetFormatPr defaultRowHeight="14.25"/>
  <cols>
    <col min="1" max="1" width="25.7109375" style="120" customWidth="1"/>
    <col min="2" max="2" width="49.5703125" style="120" customWidth="1"/>
    <col min="3" max="3" width="16.7109375" style="120" customWidth="1"/>
    <col min="4" max="4" width="8.5703125" style="120" customWidth="1"/>
    <col min="5" max="5" width="7.28515625" style="120" customWidth="1"/>
    <col min="6" max="6" width="8.42578125" style="120" customWidth="1"/>
    <col min="7" max="7" width="9.140625" style="120"/>
    <col min="8" max="8" width="13.85546875" style="120" bestFit="1" customWidth="1"/>
    <col min="9" max="16384" width="9.140625" style="120"/>
  </cols>
  <sheetData>
    <row r="1" spans="1:6">
      <c r="B1" s="200" t="s">
        <v>237</v>
      </c>
      <c r="C1" s="199"/>
      <c r="D1" s="1" t="s">
        <v>0</v>
      </c>
    </row>
    <row r="2" spans="1:6">
      <c r="B2" s="7" t="s">
        <v>238</v>
      </c>
      <c r="C2" s="199"/>
    </row>
    <row r="3" spans="1:6">
      <c r="B3" s="7" t="s">
        <v>236</v>
      </c>
      <c r="C3" s="199"/>
    </row>
    <row r="4" spans="1:6">
      <c r="B4" s="7" t="s">
        <v>239</v>
      </c>
      <c r="C4" s="199"/>
    </row>
    <row r="5" spans="1:6" ht="10.5" customHeight="1">
      <c r="B5" s="7" t="s">
        <v>240</v>
      </c>
      <c r="C5" s="199"/>
    </row>
    <row r="6" spans="1:6" ht="36.75" customHeight="1">
      <c r="A6" s="252" t="s">
        <v>235</v>
      </c>
      <c r="B6" s="252"/>
      <c r="C6" s="252"/>
      <c r="D6" s="252"/>
      <c r="E6" s="120" t="s">
        <v>3</v>
      </c>
    </row>
    <row r="7" spans="1:6" ht="6.75" customHeight="1">
      <c r="A7" s="198"/>
      <c r="B7" s="198"/>
      <c r="C7" s="198"/>
      <c r="D7" s="198"/>
    </row>
    <row r="8" spans="1:6" ht="28.5">
      <c r="A8" s="197" t="s">
        <v>234</v>
      </c>
      <c r="B8" s="197" t="s">
        <v>233</v>
      </c>
      <c r="C8" s="197" t="s">
        <v>232</v>
      </c>
      <c r="D8" s="197" t="s">
        <v>5</v>
      </c>
      <c r="E8" s="197" t="s">
        <v>231</v>
      </c>
      <c r="F8" s="197" t="s">
        <v>7</v>
      </c>
    </row>
    <row r="9" spans="1:6">
      <c r="A9" s="253" t="s">
        <v>230</v>
      </c>
      <c r="B9" s="157" t="s">
        <v>229</v>
      </c>
      <c r="C9" s="195">
        <v>17500</v>
      </c>
      <c r="D9" s="129">
        <v>921</v>
      </c>
      <c r="E9" s="129">
        <v>92109</v>
      </c>
      <c r="F9" s="132">
        <v>6050</v>
      </c>
    </row>
    <row r="10" spans="1:6">
      <c r="A10" s="254"/>
      <c r="B10" s="155" t="s">
        <v>228</v>
      </c>
      <c r="C10" s="185">
        <v>2000</v>
      </c>
      <c r="D10" s="256">
        <v>921</v>
      </c>
      <c r="E10" s="256">
        <v>92109</v>
      </c>
      <c r="F10" s="256">
        <v>2480</v>
      </c>
    </row>
    <row r="11" spans="1:6">
      <c r="A11" s="254"/>
      <c r="B11" s="152" t="s">
        <v>100</v>
      </c>
      <c r="C11" s="196">
        <v>555.42999999999995</v>
      </c>
      <c r="D11" s="257"/>
      <c r="E11" s="257"/>
      <c r="F11" s="257"/>
    </row>
    <row r="12" spans="1:6">
      <c r="A12" s="255"/>
      <c r="B12" s="151" t="s">
        <v>227</v>
      </c>
      <c r="C12" s="196">
        <v>1000</v>
      </c>
      <c r="D12" s="258"/>
      <c r="E12" s="258"/>
      <c r="F12" s="258"/>
    </row>
    <row r="13" spans="1:6" ht="31.5" customHeight="1">
      <c r="A13" s="253" t="s">
        <v>226</v>
      </c>
      <c r="B13" s="157" t="s">
        <v>225</v>
      </c>
      <c r="C13" s="195">
        <v>11600</v>
      </c>
      <c r="D13" s="165">
        <v>600</v>
      </c>
      <c r="E13" s="165">
        <v>60016</v>
      </c>
      <c r="F13" s="165">
        <v>4270</v>
      </c>
    </row>
    <row r="14" spans="1:6" ht="18" customHeight="1">
      <c r="A14" s="254"/>
      <c r="B14" s="152" t="s">
        <v>224</v>
      </c>
      <c r="C14" s="186">
        <v>1400</v>
      </c>
      <c r="D14" s="256">
        <v>921</v>
      </c>
      <c r="E14" s="256">
        <v>92109</v>
      </c>
      <c r="F14" s="256">
        <v>2480</v>
      </c>
    </row>
    <row r="15" spans="1:6">
      <c r="A15" s="254"/>
      <c r="B15" s="152" t="s">
        <v>169</v>
      </c>
      <c r="C15" s="186">
        <v>1000</v>
      </c>
      <c r="D15" s="257"/>
      <c r="E15" s="257"/>
      <c r="F15" s="257"/>
    </row>
    <row r="16" spans="1:6">
      <c r="A16" s="254"/>
      <c r="B16" s="152" t="s">
        <v>223</v>
      </c>
      <c r="C16" s="186">
        <v>1000</v>
      </c>
      <c r="D16" s="257"/>
      <c r="E16" s="257"/>
      <c r="F16" s="257"/>
    </row>
    <row r="17" spans="1:6" ht="20.25" customHeight="1">
      <c r="A17" s="255"/>
      <c r="B17" s="125" t="s">
        <v>222</v>
      </c>
      <c r="C17" s="171">
        <v>665.49</v>
      </c>
      <c r="D17" s="258"/>
      <c r="E17" s="258"/>
      <c r="F17" s="258"/>
    </row>
    <row r="18" spans="1:6" ht="21.75" customHeight="1">
      <c r="A18" s="253" t="s">
        <v>221</v>
      </c>
      <c r="B18" s="134" t="s">
        <v>220</v>
      </c>
      <c r="C18" s="185">
        <v>5000</v>
      </c>
      <c r="D18" s="265">
        <v>801</v>
      </c>
      <c r="E18" s="265">
        <v>80101</v>
      </c>
      <c r="F18" s="261" t="s">
        <v>219</v>
      </c>
    </row>
    <row r="19" spans="1:6" ht="20.25" customHeight="1">
      <c r="A19" s="254"/>
      <c r="B19" s="134" t="s">
        <v>218</v>
      </c>
      <c r="C19" s="186">
        <v>3000</v>
      </c>
      <c r="D19" s="260"/>
      <c r="E19" s="260"/>
      <c r="F19" s="262"/>
    </row>
    <row r="20" spans="1:6" ht="31.5" customHeight="1">
      <c r="A20" s="254"/>
      <c r="B20" s="131" t="s">
        <v>217</v>
      </c>
      <c r="C20" s="194">
        <v>520.1</v>
      </c>
      <c r="D20" s="260"/>
      <c r="E20" s="260"/>
      <c r="F20" s="262"/>
    </row>
    <row r="21" spans="1:6">
      <c r="A21" s="254"/>
      <c r="B21" s="131" t="s">
        <v>216</v>
      </c>
      <c r="C21" s="193">
        <v>1000</v>
      </c>
      <c r="D21" s="264"/>
      <c r="E21" s="264"/>
      <c r="F21" s="263"/>
    </row>
    <row r="22" spans="1:6">
      <c r="A22" s="254"/>
      <c r="B22" s="131" t="s">
        <v>215</v>
      </c>
      <c r="C22" s="193">
        <v>3000</v>
      </c>
      <c r="D22" s="259">
        <v>921</v>
      </c>
      <c r="E22" s="259">
        <v>92109</v>
      </c>
      <c r="F22" s="259">
        <v>2480</v>
      </c>
    </row>
    <row r="23" spans="1:6" ht="44.25" customHeight="1">
      <c r="A23" s="254"/>
      <c r="B23" s="131" t="s">
        <v>214</v>
      </c>
      <c r="C23" s="193">
        <v>1500</v>
      </c>
      <c r="D23" s="264"/>
      <c r="E23" s="264"/>
      <c r="F23" s="264"/>
    </row>
    <row r="24" spans="1:6" ht="24" customHeight="1">
      <c r="A24" s="254"/>
      <c r="B24" s="131" t="s">
        <v>213</v>
      </c>
      <c r="C24" s="193">
        <v>1000</v>
      </c>
      <c r="D24" s="129">
        <v>754</v>
      </c>
      <c r="E24" s="129">
        <v>75412</v>
      </c>
      <c r="F24" s="132" t="s">
        <v>212</v>
      </c>
    </row>
    <row r="25" spans="1:6" ht="30.75" customHeight="1">
      <c r="A25" s="254"/>
      <c r="B25" s="131" t="s">
        <v>211</v>
      </c>
      <c r="C25" s="193">
        <v>500</v>
      </c>
      <c r="D25" s="129">
        <v>600</v>
      </c>
      <c r="E25" s="129">
        <v>60016</v>
      </c>
      <c r="F25" s="132" t="s">
        <v>103</v>
      </c>
    </row>
    <row r="26" spans="1:6" ht="24" customHeight="1">
      <c r="A26" s="255"/>
      <c r="B26" s="131" t="s">
        <v>210</v>
      </c>
      <c r="C26" s="193">
        <v>16000</v>
      </c>
      <c r="D26" s="129">
        <v>900</v>
      </c>
      <c r="E26" s="129">
        <v>90015</v>
      </c>
      <c r="F26" s="129" t="s">
        <v>157</v>
      </c>
    </row>
    <row r="27" spans="1:6" ht="27" customHeight="1">
      <c r="A27" s="253" t="s">
        <v>209</v>
      </c>
      <c r="B27" s="192" t="s">
        <v>208</v>
      </c>
      <c r="C27" s="191">
        <v>2500</v>
      </c>
      <c r="D27" s="190">
        <v>921</v>
      </c>
      <c r="E27" s="190">
        <v>92109</v>
      </c>
      <c r="F27" s="190">
        <v>2480</v>
      </c>
    </row>
    <row r="28" spans="1:6" ht="38.25">
      <c r="A28" s="254"/>
      <c r="B28" s="152" t="s">
        <v>207</v>
      </c>
      <c r="C28" s="186">
        <v>6000</v>
      </c>
      <c r="D28" s="164">
        <v>600</v>
      </c>
      <c r="E28" s="164">
        <v>60016</v>
      </c>
      <c r="F28" s="164">
        <v>4270</v>
      </c>
    </row>
    <row r="29" spans="1:6" ht="25.5">
      <c r="A29" s="254"/>
      <c r="B29" s="189" t="s">
        <v>206</v>
      </c>
      <c r="C29" s="188">
        <v>2515.23</v>
      </c>
      <c r="D29" s="187">
        <v>900</v>
      </c>
      <c r="E29" s="187">
        <v>90015</v>
      </c>
      <c r="F29" s="187" t="s">
        <v>157</v>
      </c>
    </row>
    <row r="30" spans="1:6" ht="15" customHeight="1">
      <c r="A30" s="254"/>
      <c r="B30" s="152" t="s">
        <v>205</v>
      </c>
      <c r="C30" s="186">
        <v>884.77</v>
      </c>
      <c r="D30" s="164">
        <v>754</v>
      </c>
      <c r="E30" s="164">
        <v>75412</v>
      </c>
      <c r="F30" s="164">
        <v>4210</v>
      </c>
    </row>
    <row r="31" spans="1:6" ht="25.5">
      <c r="A31" s="254"/>
      <c r="B31" s="186" t="s">
        <v>204</v>
      </c>
      <c r="C31" s="185">
        <v>500</v>
      </c>
      <c r="D31" s="129">
        <v>801</v>
      </c>
      <c r="E31" s="129">
        <v>80101</v>
      </c>
      <c r="F31" s="132" t="s">
        <v>203</v>
      </c>
    </row>
    <row r="32" spans="1:6" ht="25.5">
      <c r="A32" s="255"/>
      <c r="B32" s="185" t="s">
        <v>202</v>
      </c>
      <c r="C32" s="185">
        <v>649.32000000000005</v>
      </c>
      <c r="D32" s="129">
        <v>754</v>
      </c>
      <c r="E32" s="129">
        <v>75412</v>
      </c>
      <c r="F32" s="129">
        <v>4210</v>
      </c>
    </row>
    <row r="33" spans="1:8" ht="30" customHeight="1">
      <c r="A33" s="253" t="s">
        <v>201</v>
      </c>
      <c r="B33" s="157" t="s">
        <v>200</v>
      </c>
      <c r="C33" s="143">
        <v>9000</v>
      </c>
      <c r="D33" s="169">
        <v>600</v>
      </c>
      <c r="E33" s="169">
        <v>60016</v>
      </c>
      <c r="F33" s="169">
        <v>4270</v>
      </c>
    </row>
    <row r="34" spans="1:8" ht="15" customHeight="1">
      <c r="A34" s="254"/>
      <c r="B34" s="155" t="s">
        <v>199</v>
      </c>
      <c r="C34" s="142">
        <v>9000</v>
      </c>
      <c r="D34" s="129">
        <v>900</v>
      </c>
      <c r="E34" s="129">
        <v>90015</v>
      </c>
      <c r="F34" s="129">
        <v>6050</v>
      </c>
    </row>
    <row r="35" spans="1:8" ht="25.5">
      <c r="A35" s="254"/>
      <c r="B35" s="184" t="s">
        <v>198</v>
      </c>
      <c r="C35" s="140">
        <v>3500</v>
      </c>
      <c r="D35" s="259">
        <v>921</v>
      </c>
      <c r="E35" s="259">
        <v>92109</v>
      </c>
      <c r="F35" s="259">
        <v>2480</v>
      </c>
    </row>
    <row r="36" spans="1:8" ht="27.75" customHeight="1">
      <c r="A36" s="254"/>
      <c r="B36" s="184" t="s">
        <v>197</v>
      </c>
      <c r="C36" s="140">
        <v>2000</v>
      </c>
      <c r="D36" s="260"/>
      <c r="E36" s="260"/>
      <c r="F36" s="260"/>
    </row>
    <row r="37" spans="1:8" ht="14.25" customHeight="1">
      <c r="A37" s="254"/>
      <c r="B37" s="184" t="s">
        <v>196</v>
      </c>
      <c r="C37" s="140">
        <v>3530.01</v>
      </c>
      <c r="D37" s="260"/>
      <c r="E37" s="260"/>
      <c r="F37" s="260"/>
    </row>
    <row r="38" spans="1:8">
      <c r="A38" s="254"/>
      <c r="B38" s="184" t="s">
        <v>195</v>
      </c>
      <c r="C38" s="140">
        <v>1000</v>
      </c>
      <c r="D38" s="129">
        <v>754</v>
      </c>
      <c r="E38" s="129">
        <v>75412</v>
      </c>
      <c r="F38" s="129">
        <v>4210</v>
      </c>
      <c r="H38" s="120" t="s">
        <v>0</v>
      </c>
    </row>
    <row r="39" spans="1:8" ht="14.25" customHeight="1">
      <c r="A39" s="255"/>
      <c r="B39" s="152" t="s">
        <v>100</v>
      </c>
      <c r="C39" s="140">
        <v>1000</v>
      </c>
      <c r="D39" s="129">
        <v>921</v>
      </c>
      <c r="E39" s="129">
        <v>92109</v>
      </c>
      <c r="F39" s="129">
        <v>2480</v>
      </c>
      <c r="H39" s="183" t="s">
        <v>0</v>
      </c>
    </row>
    <row r="40" spans="1:8" ht="19.5" customHeight="1">
      <c r="A40" s="253" t="s">
        <v>194</v>
      </c>
      <c r="B40" s="137" t="s">
        <v>156</v>
      </c>
      <c r="C40" s="143">
        <v>14000</v>
      </c>
      <c r="D40" s="135">
        <v>754</v>
      </c>
      <c r="E40" s="135">
        <v>75478</v>
      </c>
      <c r="F40" s="135" t="s">
        <v>193</v>
      </c>
    </row>
    <row r="41" spans="1:8" ht="23.25" customHeight="1">
      <c r="A41" s="254"/>
      <c r="B41" s="134" t="s">
        <v>192</v>
      </c>
      <c r="C41" s="140">
        <v>1400</v>
      </c>
      <c r="D41" s="129">
        <v>921</v>
      </c>
      <c r="E41" s="129">
        <v>92109</v>
      </c>
      <c r="F41" s="132">
        <v>2480</v>
      </c>
    </row>
    <row r="42" spans="1:8" ht="27.75" customHeight="1">
      <c r="A42" s="255"/>
      <c r="B42" s="127" t="s">
        <v>191</v>
      </c>
      <c r="C42" s="124">
        <v>1494.77</v>
      </c>
      <c r="D42" s="138">
        <v>801</v>
      </c>
      <c r="E42" s="138">
        <v>80101</v>
      </c>
      <c r="F42" s="138">
        <v>4240</v>
      </c>
    </row>
    <row r="43" spans="1:8" ht="27.75" customHeight="1">
      <c r="A43" s="253" t="s">
        <v>190</v>
      </c>
      <c r="B43" s="182" t="s">
        <v>189</v>
      </c>
      <c r="C43" s="149">
        <v>9000</v>
      </c>
      <c r="D43" s="181">
        <v>926</v>
      </c>
      <c r="E43" s="181">
        <v>92601</v>
      </c>
      <c r="F43" s="181">
        <v>6050</v>
      </c>
    </row>
    <row r="44" spans="1:8" ht="17.25" customHeight="1">
      <c r="A44" s="255"/>
      <c r="B44" s="144" t="s">
        <v>188</v>
      </c>
      <c r="C44" s="124">
        <v>613.63</v>
      </c>
      <c r="D44" s="138">
        <v>921</v>
      </c>
      <c r="E44" s="138">
        <v>92109</v>
      </c>
      <c r="F44" s="138">
        <v>2480</v>
      </c>
    </row>
    <row r="45" spans="1:8">
      <c r="A45" s="253" t="s">
        <v>187</v>
      </c>
      <c r="B45" s="167" t="s">
        <v>186</v>
      </c>
      <c r="C45" s="143">
        <v>1500</v>
      </c>
      <c r="D45" s="265">
        <v>921</v>
      </c>
      <c r="E45" s="265">
        <v>92109</v>
      </c>
      <c r="F45" s="265">
        <v>2480</v>
      </c>
    </row>
    <row r="46" spans="1:8">
      <c r="A46" s="254"/>
      <c r="B46" s="180" t="s">
        <v>185</v>
      </c>
      <c r="C46" s="142">
        <v>2500</v>
      </c>
      <c r="D46" s="260"/>
      <c r="E46" s="260"/>
      <c r="F46" s="260"/>
    </row>
    <row r="47" spans="1:8">
      <c r="A47" s="254"/>
      <c r="B47" s="180" t="s">
        <v>184</v>
      </c>
      <c r="C47" s="142">
        <v>2020.1</v>
      </c>
      <c r="D47" s="260"/>
      <c r="E47" s="260"/>
      <c r="F47" s="260"/>
    </row>
    <row r="48" spans="1:8" ht="14.25" customHeight="1">
      <c r="A48" s="254"/>
      <c r="B48" s="166" t="s">
        <v>183</v>
      </c>
      <c r="C48" s="142">
        <v>6000</v>
      </c>
      <c r="D48" s="128">
        <v>921</v>
      </c>
      <c r="E48" s="170">
        <v>92109</v>
      </c>
      <c r="F48" s="170">
        <v>6220</v>
      </c>
    </row>
    <row r="49" spans="1:6">
      <c r="A49" s="254"/>
      <c r="B49" s="166" t="s">
        <v>182</v>
      </c>
      <c r="C49" s="142">
        <v>5000</v>
      </c>
      <c r="D49" s="128">
        <v>900</v>
      </c>
      <c r="E49" s="170">
        <v>90015</v>
      </c>
      <c r="F49" s="170" t="s">
        <v>116</v>
      </c>
    </row>
    <row r="50" spans="1:6">
      <c r="A50" s="254"/>
      <c r="B50" s="166" t="s">
        <v>181</v>
      </c>
      <c r="C50" s="140">
        <v>2500</v>
      </c>
      <c r="D50" s="129">
        <v>900</v>
      </c>
      <c r="E50" s="132">
        <v>90015</v>
      </c>
      <c r="F50" s="170" t="s">
        <v>116</v>
      </c>
    </row>
    <row r="51" spans="1:6" ht="29.25" customHeight="1">
      <c r="A51" s="255"/>
      <c r="B51" s="179" t="s">
        <v>180</v>
      </c>
      <c r="C51" s="124">
        <v>12000</v>
      </c>
      <c r="D51" s="138">
        <v>600</v>
      </c>
      <c r="E51" s="178">
        <v>60016</v>
      </c>
      <c r="F51" s="178">
        <v>6050</v>
      </c>
    </row>
    <row r="52" spans="1:6" ht="16.5" customHeight="1">
      <c r="A52" s="253" t="s">
        <v>179</v>
      </c>
      <c r="B52" s="177" t="s">
        <v>178</v>
      </c>
      <c r="C52" s="176">
        <v>14000</v>
      </c>
      <c r="D52" s="165">
        <v>600</v>
      </c>
      <c r="E52" s="165">
        <v>60016</v>
      </c>
      <c r="F52" s="165">
        <v>6050</v>
      </c>
    </row>
    <row r="53" spans="1:6" ht="25.5">
      <c r="A53" s="254"/>
      <c r="B53" s="175" t="s">
        <v>177</v>
      </c>
      <c r="C53" s="174">
        <v>3000</v>
      </c>
      <c r="D53" s="164">
        <v>900</v>
      </c>
      <c r="E53" s="164">
        <v>90015</v>
      </c>
      <c r="F53" s="164" t="s">
        <v>116</v>
      </c>
    </row>
    <row r="54" spans="1:6">
      <c r="A54" s="254"/>
      <c r="B54" s="166" t="s">
        <v>176</v>
      </c>
      <c r="C54" s="174">
        <v>0</v>
      </c>
      <c r="D54" s="164">
        <v>900</v>
      </c>
      <c r="E54" s="164">
        <v>90019</v>
      </c>
      <c r="F54" s="164" t="s">
        <v>103</v>
      </c>
    </row>
    <row r="55" spans="1:6" ht="15.75" customHeight="1">
      <c r="A55" s="254"/>
      <c r="B55" s="175" t="s">
        <v>175</v>
      </c>
      <c r="C55" s="174">
        <v>500</v>
      </c>
      <c r="D55" s="164">
        <v>801</v>
      </c>
      <c r="E55" s="164">
        <v>80101</v>
      </c>
      <c r="F55" s="164" t="s">
        <v>103</v>
      </c>
    </row>
    <row r="56" spans="1:6">
      <c r="A56" s="254"/>
      <c r="B56" s="173" t="s">
        <v>174</v>
      </c>
      <c r="C56" s="172">
        <v>3361.83</v>
      </c>
      <c r="D56" s="256">
        <v>921</v>
      </c>
      <c r="E56" s="256">
        <v>92109</v>
      </c>
      <c r="F56" s="256">
        <v>2480</v>
      </c>
    </row>
    <row r="57" spans="1:6">
      <c r="A57" s="255"/>
      <c r="B57" s="125" t="s">
        <v>173</v>
      </c>
      <c r="C57" s="171">
        <v>2400</v>
      </c>
      <c r="D57" s="258"/>
      <c r="E57" s="258"/>
      <c r="F57" s="258"/>
    </row>
    <row r="58" spans="1:6" ht="25.5">
      <c r="A58" s="253" t="s">
        <v>172</v>
      </c>
      <c r="B58" s="137" t="s">
        <v>171</v>
      </c>
      <c r="C58" s="143">
        <v>10000</v>
      </c>
      <c r="D58" s="129">
        <v>600</v>
      </c>
      <c r="E58" s="129">
        <v>60016</v>
      </c>
      <c r="F58" s="129">
        <v>6050</v>
      </c>
    </row>
    <row r="59" spans="1:6" ht="25.5">
      <c r="A59" s="254"/>
      <c r="B59" s="134" t="s">
        <v>170</v>
      </c>
      <c r="C59" s="142">
        <v>1500</v>
      </c>
      <c r="D59" s="129">
        <v>801</v>
      </c>
      <c r="E59" s="129">
        <v>80101</v>
      </c>
      <c r="F59" s="132">
        <v>4300</v>
      </c>
    </row>
    <row r="60" spans="1:6">
      <c r="A60" s="255"/>
      <c r="B60" s="131" t="s">
        <v>169</v>
      </c>
      <c r="C60" s="140">
        <v>1580.84</v>
      </c>
      <c r="D60" s="164">
        <v>921</v>
      </c>
      <c r="E60" s="164">
        <v>92109</v>
      </c>
      <c r="F60" s="164">
        <v>2480</v>
      </c>
    </row>
    <row r="61" spans="1:6">
      <c r="A61" s="253" t="s">
        <v>168</v>
      </c>
      <c r="B61" s="137" t="s">
        <v>167</v>
      </c>
      <c r="C61" s="143">
        <v>10000</v>
      </c>
      <c r="D61" s="265">
        <v>921</v>
      </c>
      <c r="E61" s="265">
        <v>92109</v>
      </c>
      <c r="F61" s="265">
        <v>2480</v>
      </c>
    </row>
    <row r="62" spans="1:6" ht="25.5">
      <c r="A62" s="254"/>
      <c r="B62" s="151" t="s">
        <v>166</v>
      </c>
      <c r="C62" s="140">
        <v>4000</v>
      </c>
      <c r="D62" s="260"/>
      <c r="E62" s="260"/>
      <c r="F62" s="260"/>
    </row>
    <row r="63" spans="1:6">
      <c r="A63" s="254"/>
      <c r="B63" s="151" t="s">
        <v>165</v>
      </c>
      <c r="C63" s="159">
        <v>5000</v>
      </c>
      <c r="D63" s="264"/>
      <c r="E63" s="264"/>
      <c r="F63" s="264"/>
    </row>
    <row r="64" spans="1:6" ht="25.5">
      <c r="A64" s="254"/>
      <c r="B64" s="151" t="s">
        <v>164</v>
      </c>
      <c r="C64" s="159">
        <v>8320.1</v>
      </c>
      <c r="D64" s="128">
        <v>900</v>
      </c>
      <c r="E64" s="128">
        <v>90015</v>
      </c>
      <c r="F64" s="170" t="s">
        <v>163</v>
      </c>
    </row>
    <row r="65" spans="1:6">
      <c r="A65" s="254"/>
      <c r="B65" s="131" t="s">
        <v>162</v>
      </c>
      <c r="C65" s="159">
        <v>3000</v>
      </c>
      <c r="D65" s="141">
        <v>754</v>
      </c>
      <c r="E65" s="141">
        <v>75412</v>
      </c>
      <c r="F65" s="153">
        <v>4210</v>
      </c>
    </row>
    <row r="66" spans="1:6">
      <c r="A66" s="255"/>
      <c r="B66" s="163" t="s">
        <v>161</v>
      </c>
      <c r="C66" s="124">
        <v>1200</v>
      </c>
      <c r="D66" s="129">
        <v>900</v>
      </c>
      <c r="E66" s="129">
        <v>90095</v>
      </c>
      <c r="F66" s="129" t="s">
        <v>103</v>
      </c>
    </row>
    <row r="67" spans="1:6">
      <c r="A67" s="253" t="s">
        <v>160</v>
      </c>
      <c r="B67" s="146" t="s">
        <v>159</v>
      </c>
      <c r="C67" s="143">
        <v>12000</v>
      </c>
      <c r="D67" s="169">
        <v>801</v>
      </c>
      <c r="E67" s="169">
        <v>80101</v>
      </c>
      <c r="F67" s="169">
        <v>4270</v>
      </c>
    </row>
    <row r="68" spans="1:6">
      <c r="A68" s="254"/>
      <c r="B68" s="161" t="s">
        <v>158</v>
      </c>
      <c r="C68" s="142">
        <v>5006.72</v>
      </c>
      <c r="D68" s="129">
        <v>900</v>
      </c>
      <c r="E68" s="129">
        <v>90015</v>
      </c>
      <c r="F68" s="129" t="s">
        <v>157</v>
      </c>
    </row>
    <row r="69" spans="1:6" ht="12.75" customHeight="1">
      <c r="A69" s="254"/>
      <c r="B69" s="161" t="s">
        <v>156</v>
      </c>
      <c r="C69" s="142">
        <v>993.28</v>
      </c>
      <c r="D69" s="128">
        <v>754</v>
      </c>
      <c r="E69" s="128">
        <v>75478</v>
      </c>
      <c r="F69" s="128" t="s">
        <v>103</v>
      </c>
    </row>
    <row r="70" spans="1:6">
      <c r="A70" s="254"/>
      <c r="B70" s="166" t="s">
        <v>155</v>
      </c>
      <c r="C70" s="142">
        <v>2000</v>
      </c>
      <c r="D70" s="259">
        <v>921</v>
      </c>
      <c r="E70" s="259">
        <v>92109</v>
      </c>
      <c r="F70" s="259">
        <v>2480</v>
      </c>
    </row>
    <row r="71" spans="1:6">
      <c r="A71" s="254"/>
      <c r="B71" s="161" t="s">
        <v>154</v>
      </c>
      <c r="C71" s="142">
        <v>2400</v>
      </c>
      <c r="D71" s="260"/>
      <c r="E71" s="260"/>
      <c r="F71" s="260"/>
    </row>
    <row r="72" spans="1:6">
      <c r="A72" s="255"/>
      <c r="B72" s="168" t="s">
        <v>153</v>
      </c>
      <c r="C72" s="124">
        <v>2028.08</v>
      </c>
      <c r="D72" s="266"/>
      <c r="E72" s="266"/>
      <c r="F72" s="266"/>
    </row>
    <row r="73" spans="1:6" ht="38.25">
      <c r="A73" s="253" t="s">
        <v>152</v>
      </c>
      <c r="B73" s="167" t="s">
        <v>151</v>
      </c>
      <c r="C73" s="143">
        <v>2450.2600000000002</v>
      </c>
      <c r="D73" s="135">
        <v>900</v>
      </c>
      <c r="E73" s="135">
        <v>90015</v>
      </c>
      <c r="F73" s="135" t="s">
        <v>116</v>
      </c>
    </row>
    <row r="74" spans="1:6" ht="38.25">
      <c r="A74" s="254"/>
      <c r="B74" s="166" t="s">
        <v>150</v>
      </c>
      <c r="C74" s="140">
        <v>2324.36</v>
      </c>
      <c r="D74" s="129">
        <v>900</v>
      </c>
      <c r="E74" s="129">
        <v>90095</v>
      </c>
      <c r="F74" s="132" t="s">
        <v>149</v>
      </c>
    </row>
    <row r="75" spans="1:6" ht="25.5">
      <c r="A75" s="254"/>
      <c r="B75" s="152" t="s">
        <v>148</v>
      </c>
      <c r="C75" s="140">
        <v>6000</v>
      </c>
      <c r="D75" s="164">
        <v>600</v>
      </c>
      <c r="E75" s="164">
        <v>60016</v>
      </c>
      <c r="F75" s="164">
        <v>4270</v>
      </c>
    </row>
    <row r="76" spans="1:6" ht="25.5">
      <c r="A76" s="254"/>
      <c r="B76" s="166" t="s">
        <v>147</v>
      </c>
      <c r="C76" s="140">
        <v>500</v>
      </c>
      <c r="D76" s="129">
        <v>754</v>
      </c>
      <c r="E76" s="129">
        <v>75412</v>
      </c>
      <c r="F76" s="132">
        <v>4210</v>
      </c>
    </row>
    <row r="77" spans="1:6" ht="25.5">
      <c r="A77" s="255"/>
      <c r="B77" s="163" t="s">
        <v>146</v>
      </c>
      <c r="C77" s="124">
        <v>1049.74</v>
      </c>
      <c r="D77" s="162">
        <v>754</v>
      </c>
      <c r="E77" s="162">
        <v>75478</v>
      </c>
      <c r="F77" s="162">
        <v>4210</v>
      </c>
    </row>
    <row r="78" spans="1:6" ht="76.5">
      <c r="A78" s="253" t="s">
        <v>145</v>
      </c>
      <c r="B78" s="157" t="s">
        <v>144</v>
      </c>
      <c r="C78" s="143">
        <v>6983.94</v>
      </c>
      <c r="D78" s="165">
        <v>600</v>
      </c>
      <c r="E78" s="165">
        <v>60014</v>
      </c>
      <c r="F78" s="165">
        <v>4300</v>
      </c>
    </row>
    <row r="79" spans="1:6" ht="33" customHeight="1">
      <c r="A79" s="254"/>
      <c r="B79" s="152" t="s">
        <v>143</v>
      </c>
      <c r="C79" s="140">
        <v>11016.06</v>
      </c>
      <c r="D79" s="164">
        <v>600</v>
      </c>
      <c r="E79" s="164">
        <v>60016</v>
      </c>
      <c r="F79" s="164">
        <v>6050</v>
      </c>
    </row>
    <row r="80" spans="1:6" ht="25.5">
      <c r="A80" s="255"/>
      <c r="B80" s="163" t="s">
        <v>142</v>
      </c>
      <c r="C80" s="124">
        <v>1479.42</v>
      </c>
      <c r="D80" s="162">
        <v>921</v>
      </c>
      <c r="E80" s="162">
        <v>92109</v>
      </c>
      <c r="F80" s="162">
        <v>2480</v>
      </c>
    </row>
    <row r="81" spans="1:6" ht="25.5">
      <c r="A81" s="253" t="s">
        <v>141</v>
      </c>
      <c r="B81" s="161" t="s">
        <v>88</v>
      </c>
      <c r="C81" s="142">
        <v>17000</v>
      </c>
      <c r="D81" s="154">
        <v>921</v>
      </c>
      <c r="E81" s="154">
        <v>92109</v>
      </c>
      <c r="F81" s="154">
        <v>6220</v>
      </c>
    </row>
    <row r="82" spans="1:6" ht="25.5">
      <c r="A82" s="254"/>
      <c r="B82" s="161" t="s">
        <v>140</v>
      </c>
      <c r="C82" s="142">
        <v>1000</v>
      </c>
      <c r="D82" s="154">
        <v>801</v>
      </c>
      <c r="E82" s="154">
        <v>80101</v>
      </c>
      <c r="F82" s="154" t="s">
        <v>139</v>
      </c>
    </row>
    <row r="83" spans="1:6" ht="25.5">
      <c r="A83" s="254"/>
      <c r="B83" s="145" t="s">
        <v>138</v>
      </c>
      <c r="C83" s="140">
        <v>1500</v>
      </c>
      <c r="D83" s="160">
        <v>921</v>
      </c>
      <c r="E83" s="160">
        <v>92109</v>
      </c>
      <c r="F83" s="160">
        <v>2480</v>
      </c>
    </row>
    <row r="84" spans="1:6" ht="30.75" customHeight="1">
      <c r="A84" s="255"/>
      <c r="B84" s="151" t="s">
        <v>137</v>
      </c>
      <c r="C84" s="159">
        <v>357.66</v>
      </c>
      <c r="D84" s="158"/>
      <c r="E84" s="158"/>
      <c r="F84" s="158"/>
    </row>
    <row r="85" spans="1:6" ht="29.25" customHeight="1">
      <c r="A85" s="253" t="s">
        <v>136</v>
      </c>
      <c r="B85" s="157" t="s">
        <v>135</v>
      </c>
      <c r="C85" s="143">
        <v>786.27</v>
      </c>
      <c r="D85" s="135">
        <v>600</v>
      </c>
      <c r="E85" s="135">
        <v>60016</v>
      </c>
      <c r="F85" s="156">
        <v>4270</v>
      </c>
    </row>
    <row r="86" spans="1:6" ht="21.75" customHeight="1">
      <c r="A86" s="254"/>
      <c r="B86" s="155" t="s">
        <v>134</v>
      </c>
      <c r="C86" s="142">
        <v>260</v>
      </c>
      <c r="D86" s="154">
        <v>900</v>
      </c>
      <c r="E86" s="154">
        <v>90095</v>
      </c>
      <c r="F86" s="153" t="s">
        <v>103</v>
      </c>
    </row>
    <row r="87" spans="1:6" ht="29.25" customHeight="1">
      <c r="A87" s="254"/>
      <c r="B87" s="152" t="s">
        <v>133</v>
      </c>
      <c r="C87" s="140">
        <v>5535</v>
      </c>
      <c r="D87" s="132">
        <v>921</v>
      </c>
      <c r="E87" s="150">
        <v>92109</v>
      </c>
      <c r="F87" s="150">
        <v>6220</v>
      </c>
    </row>
    <row r="88" spans="1:6" ht="18" customHeight="1">
      <c r="A88" s="254"/>
      <c r="B88" s="151" t="s">
        <v>132</v>
      </c>
      <c r="C88" s="140">
        <v>1465</v>
      </c>
      <c r="D88" s="132">
        <v>600</v>
      </c>
      <c r="E88" s="150">
        <v>60016</v>
      </c>
      <c r="F88" s="150" t="s">
        <v>103</v>
      </c>
    </row>
    <row r="89" spans="1:6" ht="19.5" customHeight="1">
      <c r="A89" s="255"/>
      <c r="B89" s="144" t="s">
        <v>131</v>
      </c>
      <c r="C89" s="149">
        <v>1000</v>
      </c>
      <c r="D89" s="148">
        <v>921</v>
      </c>
      <c r="E89" s="147">
        <v>92109</v>
      </c>
      <c r="F89" s="147">
        <v>2480</v>
      </c>
    </row>
    <row r="90" spans="1:6" ht="18.75" customHeight="1">
      <c r="A90" s="253" t="s">
        <v>130</v>
      </c>
      <c r="B90" s="146" t="s">
        <v>126</v>
      </c>
      <c r="C90" s="143">
        <v>11500</v>
      </c>
      <c r="D90" s="265">
        <v>921</v>
      </c>
      <c r="E90" s="265">
        <v>92109</v>
      </c>
      <c r="F90" s="265">
        <v>2480</v>
      </c>
    </row>
    <row r="91" spans="1:6" ht="15" customHeight="1">
      <c r="A91" s="254"/>
      <c r="B91" s="145" t="s">
        <v>129</v>
      </c>
      <c r="C91" s="140">
        <v>2500</v>
      </c>
      <c r="D91" s="264"/>
      <c r="E91" s="264"/>
      <c r="F91" s="264"/>
    </row>
    <row r="92" spans="1:6" ht="27" customHeight="1">
      <c r="A92" s="255"/>
      <c r="B92" s="144" t="s">
        <v>128</v>
      </c>
      <c r="C92" s="124">
        <v>593.80999999999995</v>
      </c>
      <c r="D92" s="138">
        <v>801</v>
      </c>
      <c r="E92" s="138">
        <v>80101</v>
      </c>
      <c r="F92" s="138" t="s">
        <v>123</v>
      </c>
    </row>
    <row r="93" spans="1:6">
      <c r="A93" s="253" t="s">
        <v>127</v>
      </c>
      <c r="B93" s="146" t="s">
        <v>126</v>
      </c>
      <c r="C93" s="143">
        <v>8000</v>
      </c>
      <c r="D93" s="135">
        <v>921</v>
      </c>
      <c r="E93" s="135">
        <v>92109</v>
      </c>
      <c r="F93" s="135">
        <v>2480</v>
      </c>
    </row>
    <row r="94" spans="1:6" ht="28.5" customHeight="1">
      <c r="A94" s="254"/>
      <c r="B94" s="145" t="s">
        <v>125</v>
      </c>
      <c r="C94" s="140">
        <v>1200</v>
      </c>
      <c r="D94" s="129">
        <v>750</v>
      </c>
      <c r="E94" s="129">
        <v>75075</v>
      </c>
      <c r="F94" s="129">
        <v>4300</v>
      </c>
    </row>
    <row r="95" spans="1:6" ht="25.5" customHeight="1">
      <c r="A95" s="254"/>
      <c r="B95" s="145" t="s">
        <v>124</v>
      </c>
      <c r="C95" s="140">
        <v>300</v>
      </c>
      <c r="D95" s="129">
        <v>801</v>
      </c>
      <c r="E95" s="129">
        <v>80101</v>
      </c>
      <c r="F95" s="129" t="s">
        <v>123</v>
      </c>
    </row>
    <row r="96" spans="1:6" ht="23.25" customHeight="1">
      <c r="A96" s="254"/>
      <c r="B96" s="145" t="s">
        <v>122</v>
      </c>
      <c r="C96" s="140">
        <v>300</v>
      </c>
      <c r="D96" s="259">
        <v>921</v>
      </c>
      <c r="E96" s="259">
        <v>92109</v>
      </c>
      <c r="F96" s="259">
        <v>2480</v>
      </c>
    </row>
    <row r="97" spans="1:6" ht="16.5" customHeight="1">
      <c r="A97" s="255"/>
      <c r="B97" s="144" t="s">
        <v>121</v>
      </c>
      <c r="C97" s="124">
        <v>727.71</v>
      </c>
      <c r="D97" s="266"/>
      <c r="E97" s="266"/>
      <c r="F97" s="266"/>
    </row>
    <row r="98" spans="1:6" ht="12.75" customHeight="1">
      <c r="A98" s="253" t="s">
        <v>120</v>
      </c>
      <c r="B98" s="137" t="s">
        <v>119</v>
      </c>
      <c r="C98" s="143">
        <v>23000</v>
      </c>
      <c r="D98" s="135">
        <v>700</v>
      </c>
      <c r="E98" s="135">
        <v>70005</v>
      </c>
      <c r="F98" s="135">
        <v>6060</v>
      </c>
    </row>
    <row r="99" spans="1:6">
      <c r="A99" s="254"/>
      <c r="B99" s="134" t="s">
        <v>118</v>
      </c>
      <c r="C99" s="140">
        <v>2500</v>
      </c>
      <c r="D99" s="129">
        <v>754</v>
      </c>
      <c r="E99" s="129">
        <v>75412</v>
      </c>
      <c r="F99" s="129">
        <v>4210</v>
      </c>
    </row>
    <row r="100" spans="1:6">
      <c r="A100" s="254"/>
      <c r="B100" s="134" t="s">
        <v>117</v>
      </c>
      <c r="C100" s="142">
        <v>2000</v>
      </c>
      <c r="D100" s="141">
        <v>900</v>
      </c>
      <c r="E100" s="141">
        <v>90015</v>
      </c>
      <c r="F100" s="141" t="s">
        <v>116</v>
      </c>
    </row>
    <row r="101" spans="1:6" ht="12" customHeight="1">
      <c r="A101" s="254"/>
      <c r="B101" s="131" t="s">
        <v>115</v>
      </c>
      <c r="C101" s="140">
        <v>1500</v>
      </c>
      <c r="D101" s="259">
        <v>921</v>
      </c>
      <c r="E101" s="259">
        <v>92109</v>
      </c>
      <c r="F101" s="267">
        <v>2480</v>
      </c>
    </row>
    <row r="102" spans="1:6">
      <c r="A102" s="255"/>
      <c r="B102" s="125" t="s">
        <v>114</v>
      </c>
      <c r="C102" s="124">
        <v>1322.34</v>
      </c>
      <c r="D102" s="266"/>
      <c r="E102" s="266"/>
      <c r="F102" s="268"/>
    </row>
    <row r="103" spans="1:6" ht="24" customHeight="1">
      <c r="A103" s="253" t="s">
        <v>113</v>
      </c>
      <c r="B103" s="137" t="s">
        <v>112</v>
      </c>
      <c r="C103" s="136">
        <v>7000</v>
      </c>
      <c r="D103" s="135">
        <v>600</v>
      </c>
      <c r="E103" s="135">
        <v>60016</v>
      </c>
      <c r="F103" s="135">
        <v>4270</v>
      </c>
    </row>
    <row r="104" spans="1:6" ht="22.5" customHeight="1">
      <c r="A104" s="254"/>
      <c r="B104" s="131" t="s">
        <v>111</v>
      </c>
      <c r="C104" s="130">
        <v>3000</v>
      </c>
      <c r="D104" s="135">
        <v>600</v>
      </c>
      <c r="E104" s="135">
        <v>60016</v>
      </c>
      <c r="F104" s="135">
        <v>4270</v>
      </c>
    </row>
    <row r="105" spans="1:6" ht="24.75" customHeight="1">
      <c r="A105" s="255"/>
      <c r="B105" s="131" t="s">
        <v>110</v>
      </c>
      <c r="C105" s="139">
        <v>1630.92</v>
      </c>
      <c r="D105" s="138">
        <v>921</v>
      </c>
      <c r="E105" s="138">
        <v>92109</v>
      </c>
      <c r="F105" s="138">
        <v>2480</v>
      </c>
    </row>
    <row r="106" spans="1:6" ht="25.5">
      <c r="A106" s="253" t="s">
        <v>109</v>
      </c>
      <c r="B106" s="137" t="s">
        <v>108</v>
      </c>
      <c r="C106" s="136">
        <v>10722</v>
      </c>
      <c r="D106" s="135">
        <v>600</v>
      </c>
      <c r="E106" s="135">
        <v>60016</v>
      </c>
      <c r="F106" s="135" t="s">
        <v>107</v>
      </c>
    </row>
    <row r="107" spans="1:6" ht="19.5" customHeight="1">
      <c r="A107" s="254"/>
      <c r="B107" s="134" t="s">
        <v>106</v>
      </c>
      <c r="C107" s="133">
        <v>500</v>
      </c>
      <c r="D107" s="129">
        <v>801</v>
      </c>
      <c r="E107" s="129">
        <v>80101</v>
      </c>
      <c r="F107" s="132" t="s">
        <v>105</v>
      </c>
    </row>
    <row r="108" spans="1:6" ht="36.75" customHeight="1">
      <c r="A108" s="254"/>
      <c r="B108" s="131" t="s">
        <v>104</v>
      </c>
      <c r="C108" s="130">
        <v>3000</v>
      </c>
      <c r="D108" s="129">
        <v>900</v>
      </c>
      <c r="E108" s="129">
        <v>90095</v>
      </c>
      <c r="F108" s="129" t="s">
        <v>103</v>
      </c>
    </row>
    <row r="109" spans="1:6" ht="18" customHeight="1">
      <c r="A109" s="254"/>
      <c r="B109" s="127" t="s">
        <v>102</v>
      </c>
      <c r="C109" s="126">
        <v>1080</v>
      </c>
      <c r="D109" s="128">
        <v>754</v>
      </c>
      <c r="E109" s="128">
        <v>75478</v>
      </c>
      <c r="F109" s="128">
        <v>6060</v>
      </c>
    </row>
    <row r="110" spans="1:6" ht="15.75" customHeight="1">
      <c r="A110" s="254"/>
      <c r="B110" s="127" t="s">
        <v>101</v>
      </c>
      <c r="C110" s="126">
        <v>2000</v>
      </c>
      <c r="D110" s="259">
        <v>921</v>
      </c>
      <c r="E110" s="259">
        <v>92109</v>
      </c>
      <c r="F110" s="259">
        <v>2480</v>
      </c>
    </row>
    <row r="111" spans="1:6">
      <c r="A111" s="254"/>
      <c r="B111" s="127" t="s">
        <v>100</v>
      </c>
      <c r="C111" s="126">
        <v>2000</v>
      </c>
      <c r="D111" s="260"/>
      <c r="E111" s="260"/>
      <c r="F111" s="260"/>
    </row>
    <row r="112" spans="1:6" ht="22.5" customHeight="1">
      <c r="A112" s="255"/>
      <c r="B112" s="125" t="s">
        <v>99</v>
      </c>
      <c r="C112" s="124">
        <v>5000</v>
      </c>
      <c r="D112" s="266"/>
      <c r="E112" s="266"/>
      <c r="F112" s="266"/>
    </row>
    <row r="113" spans="1:6" ht="15" customHeight="1">
      <c r="A113" s="123" t="s">
        <v>98</v>
      </c>
      <c r="B113" s="123"/>
      <c r="C113" s="122">
        <f>SUM(C9:C112)</f>
        <v>412724.18999999994</v>
      </c>
      <c r="D113" s="121"/>
      <c r="E113" s="121"/>
      <c r="F113" s="121"/>
    </row>
  </sheetData>
  <mergeCells count="61">
    <mergeCell ref="A106:A112"/>
    <mergeCell ref="D110:D112"/>
    <mergeCell ref="E110:E112"/>
    <mergeCell ref="F110:F112"/>
    <mergeCell ref="E90:E91"/>
    <mergeCell ref="F90:F91"/>
    <mergeCell ref="A93:A97"/>
    <mergeCell ref="D96:D97"/>
    <mergeCell ref="E96:E97"/>
    <mergeCell ref="F96:F97"/>
    <mergeCell ref="D90:D91"/>
    <mergeCell ref="A98:A102"/>
    <mergeCell ref="D101:D102"/>
    <mergeCell ref="E101:E102"/>
    <mergeCell ref="F101:F102"/>
    <mergeCell ref="A103:A105"/>
    <mergeCell ref="A85:A89"/>
    <mergeCell ref="A90:A92"/>
    <mergeCell ref="F61:F63"/>
    <mergeCell ref="A73:A77"/>
    <mergeCell ref="A78:A80"/>
    <mergeCell ref="A81:A84"/>
    <mergeCell ref="A67:A72"/>
    <mergeCell ref="D70:D72"/>
    <mergeCell ref="E70:E72"/>
    <mergeCell ref="F70:F72"/>
    <mergeCell ref="A61:A66"/>
    <mergeCell ref="D61:D63"/>
    <mergeCell ref="F45:F47"/>
    <mergeCell ref="A52:A57"/>
    <mergeCell ref="D56:D57"/>
    <mergeCell ref="E56:E57"/>
    <mergeCell ref="F56:F57"/>
    <mergeCell ref="A43:A44"/>
    <mergeCell ref="A45:A51"/>
    <mergeCell ref="D45:D47"/>
    <mergeCell ref="E45:E47"/>
    <mergeCell ref="E61:E63"/>
    <mergeCell ref="A58:A60"/>
    <mergeCell ref="A40:A42"/>
    <mergeCell ref="A18:A26"/>
    <mergeCell ref="D18:D21"/>
    <mergeCell ref="E18:E21"/>
    <mergeCell ref="D22:D23"/>
    <mergeCell ref="E22:E23"/>
    <mergeCell ref="A27:A32"/>
    <mergeCell ref="A33:A39"/>
    <mergeCell ref="D35:D37"/>
    <mergeCell ref="E35:E37"/>
    <mergeCell ref="F35:F37"/>
    <mergeCell ref="A13:A17"/>
    <mergeCell ref="D14:D17"/>
    <mergeCell ref="E14:E17"/>
    <mergeCell ref="F14:F17"/>
    <mergeCell ref="F18:F21"/>
    <mergeCell ref="F22:F23"/>
    <mergeCell ref="A6:D6"/>
    <mergeCell ref="A9:A12"/>
    <mergeCell ref="D10:D12"/>
    <mergeCell ref="E10:E12"/>
    <mergeCell ref="F10:F12"/>
  </mergeCells>
  <pageMargins left="0.7" right="0.7" top="0.75" bottom="0.75" header="0.3" footer="0.3"/>
  <pageSetup paperSize="9" scale="94" fitToHeight="0" orientation="landscape" horizontalDpi="4294967294" verticalDpi="4294967294" r:id="rId1"/>
  <colBreaks count="1" manualBreakCount="1">
    <brk id="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47"/>
  <sheetViews>
    <sheetView tabSelected="1" workbookViewId="0">
      <selection activeCell="C5" sqref="C5"/>
    </sheetView>
  </sheetViews>
  <sheetFormatPr defaultRowHeight="15"/>
  <cols>
    <col min="2" max="2" width="14.7109375" customWidth="1"/>
    <col min="5" max="17" width="12.85546875" customWidth="1"/>
  </cols>
  <sheetData>
    <row r="1" spans="1:17">
      <c r="A1" s="398" t="s">
        <v>0</v>
      </c>
      <c r="B1" s="399"/>
      <c r="C1" s="399"/>
      <c r="D1" s="399"/>
      <c r="E1" s="399"/>
      <c r="F1" s="399"/>
      <c r="G1" s="399"/>
      <c r="H1" s="399"/>
      <c r="I1" s="399"/>
      <c r="J1" s="399"/>
      <c r="K1" s="400" t="s">
        <v>329</v>
      </c>
      <c r="L1" s="399"/>
      <c r="M1" s="399"/>
      <c r="N1" s="399"/>
      <c r="O1" s="399"/>
      <c r="P1" s="399"/>
      <c r="Q1" s="399"/>
    </row>
    <row r="2" spans="1:17">
      <c r="A2" s="398"/>
      <c r="B2" s="399"/>
      <c r="C2" s="399"/>
      <c r="D2" s="399"/>
      <c r="E2" s="3" t="s">
        <v>0</v>
      </c>
      <c r="F2" s="269"/>
      <c r="G2" s="399"/>
      <c r="H2" s="399"/>
      <c r="I2" s="399"/>
      <c r="J2" s="399"/>
      <c r="K2" s="7" t="s">
        <v>238</v>
      </c>
      <c r="L2" s="399"/>
      <c r="M2" s="399"/>
      <c r="N2" s="401" t="s">
        <v>0</v>
      </c>
      <c r="O2" s="401"/>
      <c r="P2" s="401"/>
      <c r="Q2" s="401"/>
    </row>
    <row r="3" spans="1:17">
      <c r="A3" s="398"/>
      <c r="B3" s="399"/>
      <c r="C3" s="399"/>
      <c r="D3" s="399"/>
      <c r="E3" s="271" t="s">
        <v>0</v>
      </c>
      <c r="F3" s="271"/>
      <c r="G3" s="399"/>
      <c r="H3" s="399"/>
      <c r="I3" s="399"/>
      <c r="J3" s="399"/>
      <c r="K3" s="7" t="s">
        <v>236</v>
      </c>
      <c r="L3" s="399"/>
      <c r="M3" s="399"/>
      <c r="N3" s="399"/>
      <c r="O3" s="399"/>
      <c r="P3" s="399"/>
      <c r="Q3" s="399"/>
    </row>
    <row r="4" spans="1:17">
      <c r="A4" s="398"/>
      <c r="B4" s="399"/>
      <c r="C4" s="399"/>
      <c r="D4" s="399"/>
      <c r="E4" s="399"/>
      <c r="F4" s="399"/>
      <c r="G4" s="399"/>
      <c r="H4" s="399"/>
      <c r="I4" s="399"/>
      <c r="J4" s="399"/>
      <c r="K4" s="7" t="s">
        <v>239</v>
      </c>
      <c r="L4" s="399"/>
      <c r="M4" s="399"/>
      <c r="N4" s="399"/>
      <c r="O4" s="399"/>
      <c r="P4" s="399"/>
      <c r="Q4" s="399"/>
    </row>
    <row r="5" spans="1:17">
      <c r="A5" s="402"/>
      <c r="B5" s="402"/>
      <c r="C5" s="402"/>
      <c r="D5" s="402"/>
      <c r="E5" s="402"/>
      <c r="F5" s="402"/>
      <c r="G5" s="402"/>
      <c r="H5" s="402"/>
      <c r="I5" s="402"/>
      <c r="J5" s="402"/>
      <c r="K5" s="7" t="s">
        <v>240</v>
      </c>
      <c r="L5" s="402"/>
      <c r="M5" s="402"/>
      <c r="N5" s="402"/>
      <c r="O5" s="402"/>
      <c r="P5" s="402"/>
      <c r="Q5" s="402"/>
    </row>
    <row r="6" spans="1:17" ht="15.75">
      <c r="A6" s="403" t="s">
        <v>330</v>
      </c>
      <c r="B6" s="403"/>
      <c r="C6" s="403"/>
      <c r="D6" s="403"/>
      <c r="E6" s="403"/>
      <c r="F6" s="403"/>
      <c r="G6" s="403"/>
      <c r="H6" s="403"/>
      <c r="I6" s="403"/>
      <c r="J6" s="403"/>
      <c r="K6" s="403"/>
      <c r="L6" s="402"/>
      <c r="M6" s="402"/>
      <c r="N6" s="402"/>
      <c r="O6" s="402"/>
      <c r="P6" s="402"/>
      <c r="Q6" s="402"/>
    </row>
    <row r="7" spans="1:17">
      <c r="A7" s="404"/>
      <c r="B7" s="404"/>
      <c r="C7" s="404"/>
      <c r="D7" s="404"/>
      <c r="E7" s="404"/>
      <c r="F7" s="404"/>
      <c r="G7" s="404"/>
      <c r="H7" s="404"/>
      <c r="I7" s="404"/>
      <c r="J7" s="405"/>
      <c r="K7" s="404"/>
      <c r="L7" s="404" t="s">
        <v>0</v>
      </c>
      <c r="M7" s="8" t="s">
        <v>3</v>
      </c>
      <c r="N7" s="404"/>
      <c r="O7" s="404"/>
      <c r="P7" s="404"/>
      <c r="Q7" s="404"/>
    </row>
    <row r="8" spans="1:17">
      <c r="A8" s="406" t="s">
        <v>4</v>
      </c>
      <c r="B8" s="406" t="s">
        <v>331</v>
      </c>
      <c r="C8" s="407" t="s">
        <v>332</v>
      </c>
      <c r="D8" s="407" t="s">
        <v>333</v>
      </c>
      <c r="E8" s="407" t="s">
        <v>334</v>
      </c>
      <c r="F8" s="406" t="s">
        <v>335</v>
      </c>
      <c r="G8" s="406"/>
      <c r="H8" s="408" t="s">
        <v>10</v>
      </c>
      <c r="I8" s="409"/>
      <c r="J8" s="409"/>
      <c r="K8" s="409"/>
      <c r="L8" s="409"/>
      <c r="M8" s="409"/>
      <c r="N8" s="409"/>
      <c r="O8" s="409"/>
      <c r="P8" s="409"/>
      <c r="Q8" s="410"/>
    </row>
    <row r="9" spans="1:17">
      <c r="A9" s="406"/>
      <c r="B9" s="406"/>
      <c r="C9" s="407"/>
      <c r="D9" s="407"/>
      <c r="E9" s="407"/>
      <c r="F9" s="407" t="s">
        <v>336</v>
      </c>
      <c r="G9" s="407" t="s">
        <v>337</v>
      </c>
      <c r="H9" s="408" t="s">
        <v>338</v>
      </c>
      <c r="I9" s="409"/>
      <c r="J9" s="409"/>
      <c r="K9" s="409"/>
      <c r="L9" s="409"/>
      <c r="M9" s="409"/>
      <c r="N9" s="409"/>
      <c r="O9" s="409"/>
      <c r="P9" s="409"/>
      <c r="Q9" s="410"/>
    </row>
    <row r="10" spans="1:17">
      <c r="A10" s="406"/>
      <c r="B10" s="406"/>
      <c r="C10" s="407"/>
      <c r="D10" s="407"/>
      <c r="E10" s="407"/>
      <c r="F10" s="407"/>
      <c r="G10" s="407"/>
      <c r="H10" s="407" t="s">
        <v>339</v>
      </c>
      <c r="I10" s="406" t="s">
        <v>340</v>
      </c>
      <c r="J10" s="406"/>
      <c r="K10" s="406"/>
      <c r="L10" s="406"/>
      <c r="M10" s="406"/>
      <c r="N10" s="406"/>
      <c r="O10" s="406"/>
      <c r="P10" s="406"/>
      <c r="Q10" s="406"/>
    </row>
    <row r="11" spans="1:17">
      <c r="A11" s="406"/>
      <c r="B11" s="406"/>
      <c r="C11" s="407"/>
      <c r="D11" s="407"/>
      <c r="E11" s="407"/>
      <c r="F11" s="407"/>
      <c r="G11" s="407"/>
      <c r="H11" s="407"/>
      <c r="I11" s="406" t="s">
        <v>341</v>
      </c>
      <c r="J11" s="406"/>
      <c r="K11" s="406"/>
      <c r="L11" s="406"/>
      <c r="M11" s="406" t="s">
        <v>342</v>
      </c>
      <c r="N11" s="406"/>
      <c r="O11" s="406"/>
      <c r="P11" s="406"/>
      <c r="Q11" s="406"/>
    </row>
    <row r="12" spans="1:17">
      <c r="A12" s="406"/>
      <c r="B12" s="406"/>
      <c r="C12" s="407"/>
      <c r="D12" s="407"/>
      <c r="E12" s="407"/>
      <c r="F12" s="407"/>
      <c r="G12" s="407"/>
      <c r="H12" s="407"/>
      <c r="I12" s="407" t="s">
        <v>343</v>
      </c>
      <c r="J12" s="406" t="s">
        <v>344</v>
      </c>
      <c r="K12" s="406"/>
      <c r="L12" s="406"/>
      <c r="M12" s="407" t="s">
        <v>345</v>
      </c>
      <c r="N12" s="407" t="s">
        <v>344</v>
      </c>
      <c r="O12" s="407"/>
      <c r="P12" s="407"/>
      <c r="Q12" s="407"/>
    </row>
    <row r="13" spans="1:17" ht="45">
      <c r="A13" s="406"/>
      <c r="B13" s="406"/>
      <c r="C13" s="407"/>
      <c r="D13" s="407"/>
      <c r="E13" s="407"/>
      <c r="F13" s="407"/>
      <c r="G13" s="407"/>
      <c r="H13" s="407"/>
      <c r="I13" s="407"/>
      <c r="J13" s="411" t="s">
        <v>346</v>
      </c>
      <c r="K13" s="411" t="s">
        <v>347</v>
      </c>
      <c r="L13" s="411" t="s">
        <v>348</v>
      </c>
      <c r="M13" s="407"/>
      <c r="N13" s="411" t="s">
        <v>349</v>
      </c>
      <c r="O13" s="411" t="s">
        <v>346</v>
      </c>
      <c r="P13" s="411" t="s">
        <v>347</v>
      </c>
      <c r="Q13" s="411" t="s">
        <v>350</v>
      </c>
    </row>
    <row r="14" spans="1:17">
      <c r="A14" s="412">
        <v>1</v>
      </c>
      <c r="B14" s="412">
        <v>2</v>
      </c>
      <c r="C14" s="412">
        <v>3</v>
      </c>
      <c r="D14" s="412">
        <v>4</v>
      </c>
      <c r="E14" s="412">
        <v>5</v>
      </c>
      <c r="F14" s="412">
        <v>6</v>
      </c>
      <c r="G14" s="412">
        <v>7</v>
      </c>
      <c r="H14" s="412">
        <v>8</v>
      </c>
      <c r="I14" s="412">
        <v>9</v>
      </c>
      <c r="J14" s="412">
        <v>10</v>
      </c>
      <c r="K14" s="412">
        <v>11</v>
      </c>
      <c r="L14" s="412">
        <v>12</v>
      </c>
      <c r="M14" s="412">
        <v>13</v>
      </c>
      <c r="N14" s="412">
        <v>14</v>
      </c>
      <c r="O14" s="412">
        <v>15</v>
      </c>
      <c r="P14" s="412">
        <v>16</v>
      </c>
      <c r="Q14" s="412">
        <v>17</v>
      </c>
    </row>
    <row r="15" spans="1:17">
      <c r="A15" s="413">
        <v>1</v>
      </c>
      <c r="B15" s="414" t="s">
        <v>351</v>
      </c>
      <c r="C15" s="415" t="s">
        <v>352</v>
      </c>
      <c r="D15" s="416"/>
      <c r="E15" s="417">
        <f t="shared" ref="E15:Q15" si="0">+E26+E20</f>
        <v>1534052.98</v>
      </c>
      <c r="F15" s="417">
        <f t="shared" si="0"/>
        <v>506681.98</v>
      </c>
      <c r="G15" s="417">
        <f t="shared" si="0"/>
        <v>1027371</v>
      </c>
      <c r="H15" s="417">
        <f t="shared" si="0"/>
        <v>1488371</v>
      </c>
      <c r="I15" s="417">
        <f t="shared" si="0"/>
        <v>461000</v>
      </c>
      <c r="J15" s="417">
        <f t="shared" si="0"/>
        <v>0</v>
      </c>
      <c r="K15" s="417">
        <f t="shared" si="0"/>
        <v>0</v>
      </c>
      <c r="L15" s="417">
        <f t="shared" si="0"/>
        <v>461000</v>
      </c>
      <c r="M15" s="417">
        <f t="shared" si="0"/>
        <v>1027371</v>
      </c>
      <c r="N15" s="417">
        <f t="shared" si="0"/>
        <v>0</v>
      </c>
      <c r="O15" s="417">
        <f t="shared" si="0"/>
        <v>0</v>
      </c>
      <c r="P15" s="417">
        <f t="shared" si="0"/>
        <v>0</v>
      </c>
      <c r="Q15" s="417">
        <f t="shared" si="0"/>
        <v>1027371</v>
      </c>
    </row>
    <row r="16" spans="1:17" ht="12" customHeight="1">
      <c r="A16" s="418" t="s">
        <v>353</v>
      </c>
      <c r="B16" s="419" t="s">
        <v>354</v>
      </c>
      <c r="C16" s="420" t="s">
        <v>355</v>
      </c>
      <c r="D16" s="421"/>
      <c r="E16" s="421"/>
      <c r="F16" s="421"/>
      <c r="G16" s="421"/>
      <c r="H16" s="421"/>
      <c r="I16" s="421"/>
      <c r="J16" s="421"/>
      <c r="K16" s="421"/>
      <c r="L16" s="421"/>
      <c r="M16" s="421"/>
      <c r="N16" s="421"/>
      <c r="O16" s="421"/>
      <c r="P16" s="421"/>
      <c r="Q16" s="421"/>
    </row>
    <row r="17" spans="1:17" ht="12" customHeight="1">
      <c r="A17" s="422"/>
      <c r="B17" s="423" t="s">
        <v>356</v>
      </c>
      <c r="C17" s="424"/>
      <c r="D17" s="425"/>
      <c r="E17" s="425"/>
      <c r="F17" s="425"/>
      <c r="G17" s="425"/>
      <c r="H17" s="425"/>
      <c r="I17" s="425"/>
      <c r="J17" s="425"/>
      <c r="K17" s="425"/>
      <c r="L17" s="425"/>
      <c r="M17" s="425"/>
      <c r="N17" s="425"/>
      <c r="O17" s="425"/>
      <c r="P17" s="425"/>
      <c r="Q17" s="425"/>
    </row>
    <row r="18" spans="1:17" ht="12" customHeight="1">
      <c r="A18" s="422"/>
      <c r="B18" s="423" t="s">
        <v>357</v>
      </c>
      <c r="C18" s="424"/>
      <c r="D18" s="425"/>
      <c r="E18" s="425"/>
      <c r="F18" s="425"/>
      <c r="G18" s="425"/>
      <c r="H18" s="425"/>
      <c r="I18" s="425"/>
      <c r="J18" s="425"/>
      <c r="K18" s="425"/>
      <c r="L18" s="425"/>
      <c r="M18" s="425"/>
      <c r="N18" s="425"/>
      <c r="O18" s="425"/>
      <c r="P18" s="425"/>
      <c r="Q18" s="425"/>
    </row>
    <row r="19" spans="1:17" ht="12" customHeight="1">
      <c r="A19" s="422"/>
      <c r="B19" s="423" t="s">
        <v>358</v>
      </c>
      <c r="C19" s="426"/>
      <c r="D19" s="427"/>
      <c r="E19" s="427"/>
      <c r="F19" s="427"/>
      <c r="G19" s="427"/>
      <c r="H19" s="427"/>
      <c r="I19" s="427"/>
      <c r="J19" s="427"/>
      <c r="K19" s="427"/>
      <c r="L19" s="427"/>
      <c r="M19" s="427"/>
      <c r="N19" s="427"/>
      <c r="O19" s="427"/>
      <c r="P19" s="427"/>
      <c r="Q19" s="427"/>
    </row>
    <row r="20" spans="1:17">
      <c r="A20" s="422"/>
      <c r="B20" s="423" t="s">
        <v>359</v>
      </c>
      <c r="C20" s="423"/>
      <c r="D20" s="423"/>
      <c r="E20" s="428">
        <f>SUM(F20:G20)</f>
        <v>426168.98</v>
      </c>
      <c r="F20" s="428">
        <v>172904.98</v>
      </c>
      <c r="G20" s="428">
        <f t="shared" ref="G20:Q20" si="1">+G21</f>
        <v>253264</v>
      </c>
      <c r="H20" s="428">
        <f t="shared" si="1"/>
        <v>409264</v>
      </c>
      <c r="I20" s="428">
        <f t="shared" si="1"/>
        <v>156000</v>
      </c>
      <c r="J20" s="428">
        <f t="shared" si="1"/>
        <v>0</v>
      </c>
      <c r="K20" s="428">
        <f t="shared" si="1"/>
        <v>0</v>
      </c>
      <c r="L20" s="428">
        <f t="shared" si="1"/>
        <v>156000</v>
      </c>
      <c r="M20" s="428">
        <f t="shared" si="1"/>
        <v>253264</v>
      </c>
      <c r="N20" s="428">
        <f t="shared" si="1"/>
        <v>0</v>
      </c>
      <c r="O20" s="428">
        <f t="shared" si="1"/>
        <v>0</v>
      </c>
      <c r="P20" s="428">
        <f t="shared" si="1"/>
        <v>0</v>
      </c>
      <c r="Q20" s="428">
        <f t="shared" si="1"/>
        <v>253264</v>
      </c>
    </row>
    <row r="21" spans="1:17" ht="34.5">
      <c r="A21" s="429"/>
      <c r="B21" s="430" t="s">
        <v>360</v>
      </c>
      <c r="C21" s="431"/>
      <c r="D21" s="432" t="s">
        <v>361</v>
      </c>
      <c r="E21" s="428">
        <f>SUM(F21:G21)</f>
        <v>409264</v>
      </c>
      <c r="F21" s="428">
        <f>+I21</f>
        <v>156000</v>
      </c>
      <c r="G21" s="428">
        <f>+M21</f>
        <v>253264</v>
      </c>
      <c r="H21" s="433">
        <f>+I21+M21</f>
        <v>409264</v>
      </c>
      <c r="I21" s="433">
        <f>SUM(J21:L21)</f>
        <v>156000</v>
      </c>
      <c r="J21" s="434">
        <v>0</v>
      </c>
      <c r="K21" s="434">
        <v>0</v>
      </c>
      <c r="L21" s="428">
        <v>156000</v>
      </c>
      <c r="M21" s="428">
        <f>SUM(N21:Q21)</f>
        <v>253264</v>
      </c>
      <c r="N21" s="434">
        <v>0</v>
      </c>
      <c r="O21" s="434">
        <v>0</v>
      </c>
      <c r="P21" s="434">
        <v>0</v>
      </c>
      <c r="Q21" s="428">
        <v>253264</v>
      </c>
    </row>
    <row r="22" spans="1:17" ht="12" customHeight="1">
      <c r="A22" s="418" t="s">
        <v>362</v>
      </c>
      <c r="B22" s="419" t="s">
        <v>354</v>
      </c>
      <c r="C22" s="420" t="s">
        <v>363</v>
      </c>
      <c r="D22" s="421"/>
      <c r="E22" s="421"/>
      <c r="F22" s="421"/>
      <c r="G22" s="421"/>
      <c r="H22" s="421"/>
      <c r="I22" s="421"/>
      <c r="J22" s="421"/>
      <c r="K22" s="421"/>
      <c r="L22" s="421"/>
      <c r="M22" s="421"/>
      <c r="N22" s="421"/>
      <c r="O22" s="421"/>
      <c r="P22" s="421"/>
      <c r="Q22" s="421"/>
    </row>
    <row r="23" spans="1:17" ht="12" customHeight="1">
      <c r="A23" s="422"/>
      <c r="B23" s="423" t="s">
        <v>364</v>
      </c>
      <c r="C23" s="424"/>
      <c r="D23" s="425"/>
      <c r="E23" s="425"/>
      <c r="F23" s="425"/>
      <c r="G23" s="425"/>
      <c r="H23" s="425"/>
      <c r="I23" s="425"/>
      <c r="J23" s="425"/>
      <c r="K23" s="425"/>
      <c r="L23" s="425"/>
      <c r="M23" s="425"/>
      <c r="N23" s="425"/>
      <c r="O23" s="425"/>
      <c r="P23" s="425"/>
      <c r="Q23" s="425"/>
    </row>
    <row r="24" spans="1:17" ht="12" customHeight="1">
      <c r="A24" s="422"/>
      <c r="B24" s="423" t="s">
        <v>357</v>
      </c>
      <c r="C24" s="424"/>
      <c r="D24" s="425"/>
      <c r="E24" s="425"/>
      <c r="F24" s="425"/>
      <c r="G24" s="425"/>
      <c r="H24" s="425"/>
      <c r="I24" s="425"/>
      <c r="J24" s="425"/>
      <c r="K24" s="425"/>
      <c r="L24" s="425"/>
      <c r="M24" s="425"/>
      <c r="N24" s="425"/>
      <c r="O24" s="425"/>
      <c r="P24" s="425"/>
      <c r="Q24" s="425"/>
    </row>
    <row r="25" spans="1:17" ht="12" customHeight="1">
      <c r="A25" s="422"/>
      <c r="B25" s="423" t="s">
        <v>358</v>
      </c>
      <c r="C25" s="426"/>
      <c r="D25" s="427"/>
      <c r="E25" s="427"/>
      <c r="F25" s="427"/>
      <c r="G25" s="427"/>
      <c r="H25" s="427"/>
      <c r="I25" s="427"/>
      <c r="J25" s="427"/>
      <c r="K25" s="427"/>
      <c r="L25" s="427"/>
      <c r="M25" s="427"/>
      <c r="N25" s="427"/>
      <c r="O25" s="427"/>
      <c r="P25" s="427"/>
      <c r="Q25" s="427"/>
    </row>
    <row r="26" spans="1:17">
      <c r="A26" s="422"/>
      <c r="B26" s="423" t="s">
        <v>359</v>
      </c>
      <c r="C26" s="423"/>
      <c r="D26" s="423"/>
      <c r="E26" s="428">
        <f>SUM(F26:G26)</f>
        <v>1107884</v>
      </c>
      <c r="F26" s="428">
        <v>333777</v>
      </c>
      <c r="G26" s="428">
        <f t="shared" ref="G26:Q26" si="2">+G27</f>
        <v>774107</v>
      </c>
      <c r="H26" s="428">
        <f t="shared" si="2"/>
        <v>1079107</v>
      </c>
      <c r="I26" s="428">
        <f t="shared" si="2"/>
        <v>305000</v>
      </c>
      <c r="J26" s="428">
        <f t="shared" si="2"/>
        <v>0</v>
      </c>
      <c r="K26" s="428">
        <f t="shared" si="2"/>
        <v>0</v>
      </c>
      <c r="L26" s="428">
        <f t="shared" si="2"/>
        <v>305000</v>
      </c>
      <c r="M26" s="428">
        <f t="shared" si="2"/>
        <v>774107</v>
      </c>
      <c r="N26" s="428">
        <f t="shared" si="2"/>
        <v>0</v>
      </c>
      <c r="O26" s="428">
        <f t="shared" si="2"/>
        <v>0</v>
      </c>
      <c r="P26" s="428">
        <f t="shared" si="2"/>
        <v>0</v>
      </c>
      <c r="Q26" s="428">
        <f t="shared" si="2"/>
        <v>774107</v>
      </c>
    </row>
    <row r="27" spans="1:17" ht="34.5">
      <c r="A27" s="422"/>
      <c r="B27" s="435" t="s">
        <v>360</v>
      </c>
      <c r="C27" s="431"/>
      <c r="D27" s="432" t="s">
        <v>365</v>
      </c>
      <c r="E27" s="428">
        <f>SUM(F27:G27)</f>
        <v>1079107</v>
      </c>
      <c r="F27" s="428">
        <f>+I27</f>
        <v>305000</v>
      </c>
      <c r="G27" s="428">
        <f>+M27</f>
        <v>774107</v>
      </c>
      <c r="H27" s="433">
        <f>+I27+M27</f>
        <v>1079107</v>
      </c>
      <c r="I27" s="433">
        <f>SUM(J27:L27)</f>
        <v>305000</v>
      </c>
      <c r="J27" s="434">
        <v>0</v>
      </c>
      <c r="K27" s="434">
        <v>0</v>
      </c>
      <c r="L27" s="428">
        <v>305000</v>
      </c>
      <c r="M27" s="428">
        <f>SUM(N27:Q27)</f>
        <v>774107</v>
      </c>
      <c r="N27" s="434">
        <v>0</v>
      </c>
      <c r="O27" s="434">
        <v>0</v>
      </c>
      <c r="P27" s="434">
        <v>0</v>
      </c>
      <c r="Q27" s="428">
        <v>774107</v>
      </c>
    </row>
    <row r="28" spans="1:17" ht="22.5">
      <c r="A28" s="436">
        <v>2</v>
      </c>
      <c r="B28" s="437" t="s">
        <v>366</v>
      </c>
      <c r="C28" s="438" t="s">
        <v>352</v>
      </c>
      <c r="D28" s="439"/>
      <c r="E28" s="440">
        <f t="shared" ref="E28:Q28" si="3">+E33+E39+E45</f>
        <v>18105.189999999999</v>
      </c>
      <c r="F28" s="440">
        <f t="shared" si="3"/>
        <v>8033.9699999999993</v>
      </c>
      <c r="G28" s="440">
        <f t="shared" si="3"/>
        <v>10071.219999999999</v>
      </c>
      <c r="H28" s="440">
        <f t="shared" si="3"/>
        <v>18105.189999999999</v>
      </c>
      <c r="I28" s="440">
        <f t="shared" si="3"/>
        <v>8033.9699999999993</v>
      </c>
      <c r="J28" s="440">
        <f t="shared" si="3"/>
        <v>0</v>
      </c>
      <c r="K28" s="440">
        <f t="shared" si="3"/>
        <v>0</v>
      </c>
      <c r="L28" s="440">
        <f t="shared" si="3"/>
        <v>8033.9699999999993</v>
      </c>
      <c r="M28" s="440">
        <f t="shared" si="3"/>
        <v>10071.219999999999</v>
      </c>
      <c r="N28" s="440">
        <f t="shared" si="3"/>
        <v>0</v>
      </c>
      <c r="O28" s="440">
        <f t="shared" si="3"/>
        <v>0</v>
      </c>
      <c r="P28" s="440">
        <f t="shared" si="3"/>
        <v>0</v>
      </c>
      <c r="Q28" s="440">
        <f t="shared" si="3"/>
        <v>10071.219999999999</v>
      </c>
    </row>
    <row r="29" spans="1:17" ht="12" customHeight="1">
      <c r="A29" s="418" t="s">
        <v>367</v>
      </c>
      <c r="B29" s="419" t="s">
        <v>354</v>
      </c>
      <c r="C29" s="420" t="s">
        <v>368</v>
      </c>
      <c r="D29" s="421"/>
      <c r="E29" s="421"/>
      <c r="F29" s="421"/>
      <c r="G29" s="421"/>
      <c r="H29" s="421"/>
      <c r="I29" s="421"/>
      <c r="J29" s="421"/>
      <c r="K29" s="421"/>
      <c r="L29" s="421"/>
      <c r="M29" s="421"/>
      <c r="N29" s="421"/>
      <c r="O29" s="421"/>
      <c r="P29" s="421"/>
      <c r="Q29" s="421"/>
    </row>
    <row r="30" spans="1:17" ht="12" customHeight="1">
      <c r="A30" s="422"/>
      <c r="B30" s="423" t="s">
        <v>364</v>
      </c>
      <c r="C30" s="424"/>
      <c r="D30" s="425"/>
      <c r="E30" s="425"/>
      <c r="F30" s="425"/>
      <c r="G30" s="425"/>
      <c r="H30" s="425"/>
      <c r="I30" s="425"/>
      <c r="J30" s="425"/>
      <c r="K30" s="425"/>
      <c r="L30" s="425"/>
      <c r="M30" s="425"/>
      <c r="N30" s="425"/>
      <c r="O30" s="425"/>
      <c r="P30" s="425"/>
      <c r="Q30" s="425"/>
    </row>
    <row r="31" spans="1:17" ht="12" customHeight="1">
      <c r="A31" s="422"/>
      <c r="B31" s="423" t="s">
        <v>357</v>
      </c>
      <c r="C31" s="424"/>
      <c r="D31" s="425"/>
      <c r="E31" s="425"/>
      <c r="F31" s="425"/>
      <c r="G31" s="425"/>
      <c r="H31" s="425"/>
      <c r="I31" s="425"/>
      <c r="J31" s="425"/>
      <c r="K31" s="425"/>
      <c r="L31" s="425"/>
      <c r="M31" s="425"/>
      <c r="N31" s="425"/>
      <c r="O31" s="425"/>
      <c r="P31" s="425"/>
      <c r="Q31" s="425"/>
    </row>
    <row r="32" spans="1:17" ht="12" customHeight="1">
      <c r="A32" s="422"/>
      <c r="B32" s="423" t="s">
        <v>358</v>
      </c>
      <c r="C32" s="426"/>
      <c r="D32" s="427"/>
      <c r="E32" s="427"/>
      <c r="F32" s="427"/>
      <c r="G32" s="427"/>
      <c r="H32" s="427"/>
      <c r="I32" s="427"/>
      <c r="J32" s="427"/>
      <c r="K32" s="427"/>
      <c r="L32" s="427"/>
      <c r="M32" s="427"/>
      <c r="N32" s="427"/>
      <c r="O32" s="427"/>
      <c r="P32" s="427"/>
      <c r="Q32" s="427"/>
    </row>
    <row r="33" spans="1:17">
      <c r="A33" s="422"/>
      <c r="B33" s="423" t="s">
        <v>359</v>
      </c>
      <c r="C33" s="423"/>
      <c r="D33" s="423"/>
      <c r="E33" s="441">
        <f t="shared" ref="E33:Q33" si="4">+E34</f>
        <v>14242</v>
      </c>
      <c r="F33" s="441">
        <f t="shared" si="4"/>
        <v>4170.78</v>
      </c>
      <c r="G33" s="441">
        <f t="shared" si="4"/>
        <v>10071.219999999999</v>
      </c>
      <c r="H33" s="441">
        <f t="shared" si="4"/>
        <v>14242</v>
      </c>
      <c r="I33" s="441">
        <f t="shared" si="4"/>
        <v>4170.78</v>
      </c>
      <c r="J33" s="441">
        <f t="shared" si="4"/>
        <v>0</v>
      </c>
      <c r="K33" s="441">
        <f t="shared" si="4"/>
        <v>0</v>
      </c>
      <c r="L33" s="441">
        <f t="shared" si="4"/>
        <v>4170.78</v>
      </c>
      <c r="M33" s="441">
        <f t="shared" si="4"/>
        <v>10071.219999999999</v>
      </c>
      <c r="N33" s="442">
        <f t="shared" si="4"/>
        <v>0</v>
      </c>
      <c r="O33" s="442">
        <f t="shared" si="4"/>
        <v>0</v>
      </c>
      <c r="P33" s="442">
        <f t="shared" si="4"/>
        <v>0</v>
      </c>
      <c r="Q33" s="428">
        <f t="shared" si="4"/>
        <v>10071.219999999999</v>
      </c>
    </row>
    <row r="34" spans="1:17" ht="90.75">
      <c r="A34" s="422"/>
      <c r="B34" s="430" t="s">
        <v>369</v>
      </c>
      <c r="C34" s="431"/>
      <c r="D34" s="432" t="s">
        <v>370</v>
      </c>
      <c r="E34" s="443">
        <f>SUM(F34:G34)</f>
        <v>14242</v>
      </c>
      <c r="F34" s="443">
        <f>+I34</f>
        <v>4170.78</v>
      </c>
      <c r="G34" s="443">
        <f>+M34</f>
        <v>10071.219999999999</v>
      </c>
      <c r="H34" s="444">
        <f>+I34+M34</f>
        <v>14242</v>
      </c>
      <c r="I34" s="444">
        <f>SUM(J34:L34)</f>
        <v>4170.78</v>
      </c>
      <c r="J34" s="445">
        <v>0</v>
      </c>
      <c r="K34" s="446">
        <v>0</v>
      </c>
      <c r="L34" s="443">
        <v>4170.78</v>
      </c>
      <c r="M34" s="443">
        <f>SUM(N34:Q34)</f>
        <v>10071.219999999999</v>
      </c>
      <c r="N34" s="447">
        <v>0</v>
      </c>
      <c r="O34" s="447">
        <v>0</v>
      </c>
      <c r="P34" s="448">
        <v>0</v>
      </c>
      <c r="Q34" s="428">
        <v>10071.219999999999</v>
      </c>
    </row>
    <row r="35" spans="1:17" ht="12" customHeight="1">
      <c r="A35" s="449" t="s">
        <v>371</v>
      </c>
      <c r="B35" s="419" t="s">
        <v>354</v>
      </c>
      <c r="C35" s="420" t="s">
        <v>372</v>
      </c>
      <c r="D35" s="450"/>
      <c r="E35" s="450"/>
      <c r="F35" s="450"/>
      <c r="G35" s="450"/>
      <c r="H35" s="450"/>
      <c r="I35" s="450"/>
      <c r="J35" s="450"/>
      <c r="K35" s="450"/>
      <c r="L35" s="450"/>
      <c r="M35" s="450"/>
      <c r="N35" s="450"/>
      <c r="O35" s="450"/>
      <c r="P35" s="450"/>
      <c r="Q35" s="451"/>
    </row>
    <row r="36" spans="1:17" ht="12" customHeight="1">
      <c r="A36" s="452"/>
      <c r="B36" s="423" t="s">
        <v>364</v>
      </c>
      <c r="C36" s="453"/>
      <c r="D36" s="454"/>
      <c r="E36" s="454"/>
      <c r="F36" s="454"/>
      <c r="G36" s="454"/>
      <c r="H36" s="454"/>
      <c r="I36" s="454"/>
      <c r="J36" s="454"/>
      <c r="K36" s="454"/>
      <c r="L36" s="454"/>
      <c r="M36" s="454"/>
      <c r="N36" s="454"/>
      <c r="O36" s="454"/>
      <c r="P36" s="454"/>
      <c r="Q36" s="455"/>
    </row>
    <row r="37" spans="1:17" ht="12" customHeight="1">
      <c r="A37" s="452"/>
      <c r="B37" s="423" t="s">
        <v>357</v>
      </c>
      <c r="C37" s="453"/>
      <c r="D37" s="454"/>
      <c r="E37" s="454"/>
      <c r="F37" s="454"/>
      <c r="G37" s="454"/>
      <c r="H37" s="454"/>
      <c r="I37" s="454"/>
      <c r="J37" s="454"/>
      <c r="K37" s="454"/>
      <c r="L37" s="454"/>
      <c r="M37" s="454"/>
      <c r="N37" s="454"/>
      <c r="O37" s="454"/>
      <c r="P37" s="454"/>
      <c r="Q37" s="455"/>
    </row>
    <row r="38" spans="1:17" ht="12" customHeight="1">
      <c r="A38" s="452"/>
      <c r="B38" s="423" t="s">
        <v>358</v>
      </c>
      <c r="C38" s="456"/>
      <c r="D38" s="457"/>
      <c r="E38" s="457"/>
      <c r="F38" s="457"/>
      <c r="G38" s="457"/>
      <c r="H38" s="457"/>
      <c r="I38" s="457"/>
      <c r="J38" s="457"/>
      <c r="K38" s="457"/>
      <c r="L38" s="457"/>
      <c r="M38" s="457"/>
      <c r="N38" s="457"/>
      <c r="O38" s="457"/>
      <c r="P38" s="457"/>
      <c r="Q38" s="458"/>
    </row>
    <row r="39" spans="1:17">
      <c r="A39" s="452"/>
      <c r="B39" s="423" t="s">
        <v>359</v>
      </c>
      <c r="C39" s="423"/>
      <c r="D39" s="423"/>
      <c r="E39" s="428">
        <f t="shared" ref="E39:Q39" si="5">+E40</f>
        <v>2000</v>
      </c>
      <c r="F39" s="428">
        <f t="shared" si="5"/>
        <v>2000</v>
      </c>
      <c r="G39" s="428">
        <f t="shared" si="5"/>
        <v>0</v>
      </c>
      <c r="H39" s="428">
        <f t="shared" si="5"/>
        <v>2000</v>
      </c>
      <c r="I39" s="428">
        <f t="shared" si="5"/>
        <v>2000</v>
      </c>
      <c r="J39" s="428">
        <f t="shared" si="5"/>
        <v>0</v>
      </c>
      <c r="K39" s="428">
        <f t="shared" si="5"/>
        <v>0</v>
      </c>
      <c r="L39" s="428">
        <f t="shared" si="5"/>
        <v>2000</v>
      </c>
      <c r="M39" s="428">
        <f t="shared" si="5"/>
        <v>0</v>
      </c>
      <c r="N39" s="428">
        <f t="shared" si="5"/>
        <v>0</v>
      </c>
      <c r="O39" s="428">
        <f t="shared" si="5"/>
        <v>0</v>
      </c>
      <c r="P39" s="428">
        <f t="shared" si="5"/>
        <v>0</v>
      </c>
      <c r="Q39" s="428">
        <f t="shared" si="5"/>
        <v>0</v>
      </c>
    </row>
    <row r="40" spans="1:17" ht="23.25">
      <c r="A40" s="452"/>
      <c r="B40" s="459" t="s">
        <v>373</v>
      </c>
      <c r="C40" s="460"/>
      <c r="D40" s="432" t="s">
        <v>374</v>
      </c>
      <c r="E40" s="428">
        <f>SUM(F40:G40)</f>
        <v>2000</v>
      </c>
      <c r="F40" s="428">
        <v>2000</v>
      </c>
      <c r="G40" s="428">
        <v>0</v>
      </c>
      <c r="H40" s="433">
        <f>+I40+M40</f>
        <v>2000</v>
      </c>
      <c r="I40" s="433">
        <f>SUM(J40:L40)</f>
        <v>2000</v>
      </c>
      <c r="J40" s="434">
        <v>0</v>
      </c>
      <c r="K40" s="434">
        <v>0</v>
      </c>
      <c r="L40" s="428">
        <v>2000</v>
      </c>
      <c r="M40" s="428">
        <v>0</v>
      </c>
      <c r="N40" s="434">
        <v>0</v>
      </c>
      <c r="O40" s="434">
        <v>0</v>
      </c>
      <c r="P40" s="434">
        <v>0</v>
      </c>
      <c r="Q40" s="428">
        <v>0</v>
      </c>
    </row>
    <row r="41" spans="1:17" ht="12" customHeight="1">
      <c r="A41" s="449" t="s">
        <v>375</v>
      </c>
      <c r="B41" s="419" t="s">
        <v>354</v>
      </c>
      <c r="C41" s="420" t="s">
        <v>376</v>
      </c>
      <c r="D41" s="450"/>
      <c r="E41" s="450"/>
      <c r="F41" s="450"/>
      <c r="G41" s="450"/>
      <c r="H41" s="450"/>
      <c r="I41" s="450"/>
      <c r="J41" s="450"/>
      <c r="K41" s="450"/>
      <c r="L41" s="450"/>
      <c r="M41" s="450"/>
      <c r="N41" s="450"/>
      <c r="O41" s="450"/>
      <c r="P41" s="450"/>
      <c r="Q41" s="451"/>
    </row>
    <row r="42" spans="1:17" ht="12" customHeight="1">
      <c r="A42" s="452"/>
      <c r="B42" s="423" t="s">
        <v>364</v>
      </c>
      <c r="C42" s="453"/>
      <c r="D42" s="454"/>
      <c r="E42" s="454"/>
      <c r="F42" s="454"/>
      <c r="G42" s="454"/>
      <c r="H42" s="454"/>
      <c r="I42" s="454"/>
      <c r="J42" s="454"/>
      <c r="K42" s="454"/>
      <c r="L42" s="454"/>
      <c r="M42" s="454"/>
      <c r="N42" s="454"/>
      <c r="O42" s="454"/>
      <c r="P42" s="454"/>
      <c r="Q42" s="455"/>
    </row>
    <row r="43" spans="1:17" ht="12" customHeight="1">
      <c r="A43" s="452"/>
      <c r="B43" s="423" t="s">
        <v>357</v>
      </c>
      <c r="C43" s="453"/>
      <c r="D43" s="454"/>
      <c r="E43" s="454"/>
      <c r="F43" s="454"/>
      <c r="G43" s="454"/>
      <c r="H43" s="454"/>
      <c r="I43" s="454"/>
      <c r="J43" s="454"/>
      <c r="K43" s="454"/>
      <c r="L43" s="454"/>
      <c r="M43" s="454"/>
      <c r="N43" s="454"/>
      <c r="O43" s="454"/>
      <c r="P43" s="454"/>
      <c r="Q43" s="455"/>
    </row>
    <row r="44" spans="1:17" ht="12" customHeight="1">
      <c r="A44" s="452"/>
      <c r="B44" s="423" t="s">
        <v>358</v>
      </c>
      <c r="C44" s="456"/>
      <c r="D44" s="457"/>
      <c r="E44" s="457"/>
      <c r="F44" s="457"/>
      <c r="G44" s="457"/>
      <c r="H44" s="457"/>
      <c r="I44" s="457"/>
      <c r="J44" s="457"/>
      <c r="K44" s="457"/>
      <c r="L44" s="457"/>
      <c r="M44" s="457"/>
      <c r="N44" s="457"/>
      <c r="O44" s="457"/>
      <c r="P44" s="457"/>
      <c r="Q44" s="458"/>
    </row>
    <row r="45" spans="1:17">
      <c r="A45" s="452"/>
      <c r="B45" s="423" t="s">
        <v>359</v>
      </c>
      <c r="C45" s="423"/>
      <c r="D45" s="423"/>
      <c r="E45" s="428">
        <f t="shared" ref="E45:Q45" si="6">+E46</f>
        <v>1863.19</v>
      </c>
      <c r="F45" s="428">
        <f t="shared" si="6"/>
        <v>1863.19</v>
      </c>
      <c r="G45" s="428">
        <f t="shared" si="6"/>
        <v>0</v>
      </c>
      <c r="H45" s="428">
        <f t="shared" si="6"/>
        <v>1863.19</v>
      </c>
      <c r="I45" s="428">
        <f t="shared" si="6"/>
        <v>1863.19</v>
      </c>
      <c r="J45" s="428">
        <f t="shared" si="6"/>
        <v>0</v>
      </c>
      <c r="K45" s="428">
        <f t="shared" si="6"/>
        <v>0</v>
      </c>
      <c r="L45" s="428">
        <f t="shared" si="6"/>
        <v>1863.19</v>
      </c>
      <c r="M45" s="428">
        <f t="shared" si="6"/>
        <v>0</v>
      </c>
      <c r="N45" s="428">
        <f t="shared" si="6"/>
        <v>0</v>
      </c>
      <c r="O45" s="428">
        <f t="shared" si="6"/>
        <v>0</v>
      </c>
      <c r="P45" s="428">
        <f t="shared" si="6"/>
        <v>0</v>
      </c>
      <c r="Q45" s="428">
        <f t="shared" si="6"/>
        <v>0</v>
      </c>
    </row>
    <row r="46" spans="1:17" ht="23.25">
      <c r="A46" s="452"/>
      <c r="B46" s="459" t="s">
        <v>373</v>
      </c>
      <c r="C46" s="460"/>
      <c r="D46" s="432" t="s">
        <v>377</v>
      </c>
      <c r="E46" s="428">
        <f>SUM(F46:G46)</f>
        <v>1863.19</v>
      </c>
      <c r="F46" s="428">
        <v>1863.19</v>
      </c>
      <c r="G46" s="428">
        <v>0</v>
      </c>
      <c r="H46" s="433">
        <f>+I46+M46</f>
        <v>1863.19</v>
      </c>
      <c r="I46" s="433">
        <f>SUM(J46:L46)</f>
        <v>1863.19</v>
      </c>
      <c r="J46" s="434">
        <v>0</v>
      </c>
      <c r="K46" s="434">
        <v>0</v>
      </c>
      <c r="L46" s="428">
        <v>1863.19</v>
      </c>
      <c r="M46" s="428">
        <v>0</v>
      </c>
      <c r="N46" s="434">
        <v>0</v>
      </c>
      <c r="O46" s="434">
        <v>0</v>
      </c>
      <c r="P46" s="434">
        <v>0</v>
      </c>
      <c r="Q46" s="428">
        <v>0</v>
      </c>
    </row>
    <row r="47" spans="1:17">
      <c r="A47" s="461" t="s">
        <v>378</v>
      </c>
      <c r="B47" s="461"/>
      <c r="C47" s="462" t="s">
        <v>92</v>
      </c>
      <c r="D47" s="463"/>
      <c r="E47" s="464">
        <f t="shared" ref="E47:Q47" si="7">+E28+E15</f>
        <v>1552158.17</v>
      </c>
      <c r="F47" s="464">
        <f t="shared" si="7"/>
        <v>514715.94999999995</v>
      </c>
      <c r="G47" s="464">
        <f t="shared" si="7"/>
        <v>1037442.22</v>
      </c>
      <c r="H47" s="464">
        <f t="shared" si="7"/>
        <v>1506476.19</v>
      </c>
      <c r="I47" s="464">
        <f t="shared" si="7"/>
        <v>469033.97</v>
      </c>
      <c r="J47" s="464">
        <f t="shared" si="7"/>
        <v>0</v>
      </c>
      <c r="K47" s="464">
        <f t="shared" si="7"/>
        <v>0</v>
      </c>
      <c r="L47" s="464">
        <f t="shared" si="7"/>
        <v>469033.97</v>
      </c>
      <c r="M47" s="464">
        <f t="shared" si="7"/>
        <v>1037442.22</v>
      </c>
      <c r="N47" s="464">
        <f t="shared" si="7"/>
        <v>0</v>
      </c>
      <c r="O47" s="464">
        <f t="shared" si="7"/>
        <v>0</v>
      </c>
      <c r="P47" s="464">
        <f t="shared" si="7"/>
        <v>0</v>
      </c>
      <c r="Q47" s="464">
        <f t="shared" si="7"/>
        <v>1037442.22</v>
      </c>
    </row>
  </sheetData>
  <mergeCells count="32">
    <mergeCell ref="A47:B47"/>
    <mergeCell ref="C47:D47"/>
    <mergeCell ref="A29:A34"/>
    <mergeCell ref="C29:Q32"/>
    <mergeCell ref="A35:A40"/>
    <mergeCell ref="C35:Q38"/>
    <mergeCell ref="A41:A46"/>
    <mergeCell ref="C41:Q44"/>
    <mergeCell ref="C15:D15"/>
    <mergeCell ref="A16:A21"/>
    <mergeCell ref="C16:Q19"/>
    <mergeCell ref="A22:A27"/>
    <mergeCell ref="C22:Q25"/>
    <mergeCell ref="C28:D28"/>
    <mergeCell ref="H10:H13"/>
    <mergeCell ref="I10:Q10"/>
    <mergeCell ref="I11:L11"/>
    <mergeCell ref="M11:Q11"/>
    <mergeCell ref="I12:I13"/>
    <mergeCell ref="J12:L12"/>
    <mergeCell ref="M12:M13"/>
    <mergeCell ref="N12:Q12"/>
    <mergeCell ref="N2:Q2"/>
    <mergeCell ref="A6:K6"/>
    <mergeCell ref="A8:A13"/>
    <mergeCell ref="B8:B13"/>
    <mergeCell ref="C8:C13"/>
    <mergeCell ref="D8:D13"/>
    <mergeCell ref="E8:E13"/>
    <mergeCell ref="F8:G8"/>
    <mergeCell ref="F9:F13"/>
    <mergeCell ref="G9:G13"/>
  </mergeCells>
  <pageMargins left="0.7" right="0.7" top="0.75" bottom="0.75" header="0.3" footer="0.3"/>
  <pageSetup paperSize="9" scale="61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6</vt:i4>
      </vt:variant>
    </vt:vector>
  </HeadingPairs>
  <TitlesOfParts>
    <vt:vector size="6" baseType="lpstr">
      <vt:lpstr>Tabela nr 2a</vt:lpstr>
      <vt:lpstr>zał.1.</vt:lpstr>
      <vt:lpstr>zał.5</vt:lpstr>
      <vt:lpstr>zał.6</vt:lpstr>
      <vt:lpstr>zał.11</vt:lpstr>
      <vt:lpstr>Zał 13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Karczewska</dc:creator>
  <cp:lastModifiedBy>Anna Karczewska</cp:lastModifiedBy>
  <cp:lastPrinted>2017-11-21T15:38:57Z</cp:lastPrinted>
  <dcterms:created xsi:type="dcterms:W3CDTF">2017-11-10T12:27:11Z</dcterms:created>
  <dcterms:modified xsi:type="dcterms:W3CDTF">2017-11-21T15:39:06Z</dcterms:modified>
</cp:coreProperties>
</file>