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8 ROK\BUDŻET 2018\Zmiany\zmiana 28.02.2018 Rada\"/>
    </mc:Choice>
  </mc:AlternateContent>
  <bookViews>
    <workbookView minimized="1" xWindow="0" yWindow="0" windowWidth="19200" windowHeight="10995"/>
  </bookViews>
  <sheets>
    <sheet name="Tabela nr 2a" sheetId="2" r:id="rId1"/>
    <sheet name="zał.1." sheetId="4" r:id="rId2"/>
    <sheet name="zał.6" sheetId="1" r:id="rId3"/>
    <sheet name="zał.7" sheetId="5" r:id="rId4"/>
    <sheet name="zał.7a" sheetId="6" r:id="rId5"/>
    <sheet name="zał.9" sheetId="3" r:id="rId6"/>
    <sheet name="zał.11 środki unijne (3)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0" i="7" l="1"/>
  <c r="P30" i="7"/>
  <c r="O30" i="7"/>
  <c r="N30" i="7"/>
  <c r="M30" i="7"/>
  <c r="L30" i="7"/>
  <c r="K30" i="7"/>
  <c r="J30" i="7"/>
  <c r="I30" i="7"/>
  <c r="H30" i="7"/>
  <c r="G30" i="7"/>
  <c r="F30" i="7"/>
  <c r="E30" i="7"/>
  <c r="I48" i="7" l="1"/>
  <c r="H48" i="7" s="1"/>
  <c r="H47" i="7" s="1"/>
  <c r="F48" i="7"/>
  <c r="E48" i="7" s="1"/>
  <c r="E47" i="7" s="1"/>
  <c r="Q47" i="7"/>
  <c r="P47" i="7"/>
  <c r="O47" i="7"/>
  <c r="N47" i="7"/>
  <c r="M47" i="7"/>
  <c r="L47" i="7"/>
  <c r="K47" i="7"/>
  <c r="J47" i="7"/>
  <c r="I47" i="7"/>
  <c r="G47" i="7"/>
  <c r="I42" i="7"/>
  <c r="H42" i="7"/>
  <c r="H41" i="7" s="1"/>
  <c r="E42" i="7"/>
  <c r="Q41" i="7"/>
  <c r="P41" i="7"/>
  <c r="O41" i="7"/>
  <c r="N41" i="7"/>
  <c r="M41" i="7"/>
  <c r="L41" i="7"/>
  <c r="K41" i="7"/>
  <c r="J41" i="7"/>
  <c r="I41" i="7"/>
  <c r="G41" i="7"/>
  <c r="F41" i="7"/>
  <c r="E41" i="7"/>
  <c r="M36" i="7"/>
  <c r="I36" i="7"/>
  <c r="H36" i="7" s="1"/>
  <c r="H35" i="7" s="1"/>
  <c r="G36" i="7"/>
  <c r="G35" i="7" s="1"/>
  <c r="Q35" i="7"/>
  <c r="P35" i="7"/>
  <c r="P49" i="7" s="1"/>
  <c r="O35" i="7"/>
  <c r="N35" i="7"/>
  <c r="N49" i="7" s="1"/>
  <c r="M35" i="7"/>
  <c r="L35" i="7"/>
  <c r="L49" i="7" s="1"/>
  <c r="K35" i="7"/>
  <c r="J35" i="7"/>
  <c r="O49" i="7"/>
  <c r="M29" i="7"/>
  <c r="I29" i="7"/>
  <c r="H29" i="7" s="1"/>
  <c r="H27" i="7" s="1"/>
  <c r="G29" i="7"/>
  <c r="E28" i="7"/>
  <c r="Q27" i="7"/>
  <c r="Q15" i="7" s="1"/>
  <c r="P27" i="7"/>
  <c r="O27" i="7"/>
  <c r="O15" i="7" s="1"/>
  <c r="N27" i="7"/>
  <c r="M27" i="7"/>
  <c r="M15" i="7" s="1"/>
  <c r="L27" i="7"/>
  <c r="K27" i="7"/>
  <c r="K15" i="7" s="1"/>
  <c r="J27" i="7"/>
  <c r="I27" i="7"/>
  <c r="I15" i="7" s="1"/>
  <c r="G27" i="7"/>
  <c r="G15" i="7" s="1"/>
  <c r="M22" i="7"/>
  <c r="I22" i="7"/>
  <c r="H22" i="7" s="1"/>
  <c r="H20" i="7" s="1"/>
  <c r="G22" i="7"/>
  <c r="E21" i="7"/>
  <c r="Q20" i="7"/>
  <c r="P20" i="7"/>
  <c r="O20" i="7"/>
  <c r="N20" i="7"/>
  <c r="M20" i="7"/>
  <c r="L20" i="7"/>
  <c r="K20" i="7"/>
  <c r="J20" i="7"/>
  <c r="I20" i="7"/>
  <c r="G20" i="7"/>
  <c r="P15" i="7"/>
  <c r="N15" i="7"/>
  <c r="L15" i="7"/>
  <c r="J15" i="7"/>
  <c r="H15" i="7" l="1"/>
  <c r="G49" i="7"/>
  <c r="M49" i="7"/>
  <c r="Q49" i="7"/>
  <c r="H49" i="7"/>
  <c r="F22" i="7"/>
  <c r="F29" i="7"/>
  <c r="I35" i="7"/>
  <c r="I49" i="7" s="1"/>
  <c r="F36" i="7"/>
  <c r="F47" i="7"/>
  <c r="H70" i="2"/>
  <c r="G70" i="2"/>
  <c r="F70" i="2"/>
  <c r="F20" i="7" l="1"/>
  <c r="E22" i="7"/>
  <c r="E20" i="7" s="1"/>
  <c r="E36" i="7"/>
  <c r="E35" i="7" s="1"/>
  <c r="E49" i="7" s="1"/>
  <c r="F35" i="7"/>
  <c r="F27" i="7"/>
  <c r="F15" i="7" s="1"/>
  <c r="E29" i="7"/>
  <c r="E27" i="7" s="1"/>
  <c r="E15" i="7" s="1"/>
  <c r="E62" i="6"/>
  <c r="E57" i="6"/>
  <c r="E23" i="6"/>
  <c r="E25" i="6" s="1"/>
  <c r="K20" i="5"/>
  <c r="M19" i="5"/>
  <c r="G19" i="5"/>
  <c r="M17" i="5"/>
  <c r="M20" i="5" s="1"/>
  <c r="L17" i="5"/>
  <c r="L20" i="5" s="1"/>
  <c r="J17" i="5"/>
  <c r="J20" i="5" s="1"/>
  <c r="I17" i="5"/>
  <c r="I20" i="5" s="1"/>
  <c r="H17" i="5"/>
  <c r="H20" i="5" s="1"/>
  <c r="G17" i="5"/>
  <c r="G20" i="5" s="1"/>
  <c r="F17" i="5"/>
  <c r="F20" i="5" s="1"/>
  <c r="E17" i="5"/>
  <c r="E20" i="5" s="1"/>
  <c r="F26" i="1"/>
  <c r="F49" i="7" l="1"/>
  <c r="D11" i="4"/>
  <c r="D20" i="4"/>
  <c r="D12" i="4"/>
  <c r="C137" i="3" l="1"/>
  <c r="C132" i="3"/>
  <c r="C129" i="3"/>
  <c r="C124" i="3"/>
  <c r="C118" i="3"/>
  <c r="C112" i="3"/>
  <c r="C109" i="3"/>
  <c r="C102" i="3"/>
  <c r="C94" i="3"/>
  <c r="C91" i="3"/>
  <c r="C86" i="3"/>
  <c r="C78" i="3"/>
  <c r="C72" i="3"/>
  <c r="C64" i="3"/>
  <c r="C58" i="3"/>
  <c r="C53" i="3"/>
  <c r="C47" i="3"/>
  <c r="C40" i="3"/>
  <c r="C34" i="3"/>
  <c r="C22" i="3"/>
  <c r="C15" i="3"/>
  <c r="C138" i="3" l="1"/>
  <c r="K70" i="2" l="1"/>
  <c r="I70" i="2"/>
  <c r="G48" i="2"/>
  <c r="G40" i="2"/>
  <c r="F35" i="1" l="1"/>
  <c r="F44" i="1"/>
  <c r="F52" i="1"/>
  <c r="F36" i="1" l="1"/>
  <c r="F53" i="1" s="1"/>
</calcChain>
</file>

<file path=xl/sharedStrings.xml><?xml version="1.0" encoding="utf-8"?>
<sst xmlns="http://schemas.openxmlformats.org/spreadsheetml/2006/main" count="782" uniqueCount="461">
  <si>
    <t>OGÓŁEM DOTACJE</t>
  </si>
  <si>
    <t>RAZEM DOTACJE PPRZEDMIOTOWE</t>
  </si>
  <si>
    <t>Dotacja przedmiotowa dla Zakładu  Komunalnego na dofinansowanie kosztów zrzutu odpadów ciekłych</t>
  </si>
  <si>
    <t>1.</t>
  </si>
  <si>
    <t xml:space="preserve">Dotacje przedmiotowe dla podmiotów należących  do sektora finansów publicznych      </t>
  </si>
  <si>
    <t xml:space="preserve">Plan  </t>
  </si>
  <si>
    <t>Nazwa zadania</t>
  </si>
  <si>
    <t>§</t>
  </si>
  <si>
    <t>Rozdział</t>
  </si>
  <si>
    <t>Dział</t>
  </si>
  <si>
    <t>Lp.</t>
  </si>
  <si>
    <t>PRZEDMIOTOWE</t>
  </si>
  <si>
    <t>RAZEM DOTACJE PODMIOTOWE</t>
  </si>
  <si>
    <t>Gminna Biblioteka Publiczna (Samorządowa Instytucja Kultury)</t>
  </si>
  <si>
    <t>2.</t>
  </si>
  <si>
    <t>Gminny Ośrodek Kultury (Samorządowa Instytucja Kultury)</t>
  </si>
  <si>
    <t xml:space="preserve">Dotacje podmiotowe dla podmiotów należących do sektora finansów publicznych </t>
  </si>
  <si>
    <t>Nazwa instytucji</t>
  </si>
  <si>
    <t>PODMIOTOWE</t>
  </si>
  <si>
    <t xml:space="preserve"> </t>
  </si>
  <si>
    <t>RAZEM DOTACJE CELOWE</t>
  </si>
  <si>
    <t>RAZEM</t>
  </si>
  <si>
    <t>Dotacja  celowa na dofinansowanie budowy przydomowych oczyszczalni ścieków i przyłączy ciśnieniowych do sieci kanalizacji sanitarnej</t>
  </si>
  <si>
    <t>6.</t>
  </si>
  <si>
    <t xml:space="preserve">Zadania z zakresu kultury fizycznej </t>
  </si>
  <si>
    <t>5.</t>
  </si>
  <si>
    <t>4.</t>
  </si>
  <si>
    <t xml:space="preserve">Zadania z zakresu kultury </t>
  </si>
  <si>
    <t>3.</t>
  </si>
  <si>
    <t>Prowadzenie indywidualnych i grupowych form terapii dla osób niepełnosprawnych</t>
  </si>
  <si>
    <t>Dotacje celowe dla podmiotów nienależących do sektora finansów publicznych</t>
  </si>
  <si>
    <t>13.</t>
  </si>
  <si>
    <t>12.</t>
  </si>
  <si>
    <t>Dotacja celowa dla Miasta Bydgoszczy na zadania w zakresie zapewnienia schroniska dla bezpańskich psów</t>
  </si>
  <si>
    <t>11.</t>
  </si>
  <si>
    <t xml:space="preserve">Dotacja celowa dla Miasta Bydgoszczy na zadania w zakresie zagospodarowania odpadów komunalnych zmieszanych </t>
  </si>
  <si>
    <t>10.</t>
  </si>
  <si>
    <t>Dotacja celowa dla Gminy Koronowo   z przeznaczeniem na realizację zadania w zakresie opieki nad dziećmi do lat 3 - prowadzenie Żłobka we Wtelnie</t>
  </si>
  <si>
    <t>9.</t>
  </si>
  <si>
    <t xml:space="preserve">Współfinansowanie telefonu pogotowia dla ofiar przemocy w rodzinie "Niebieska Linia" </t>
  </si>
  <si>
    <t>8.</t>
  </si>
  <si>
    <t>Dotacja celowa dla Miasta Bydgoszczy stanowiąca udział własny gminy w projekcie realizowanym w ramach działania „Wsparcie procesu zarządzania i wdrażania RPO”</t>
  </si>
  <si>
    <t>7.</t>
  </si>
  <si>
    <t>Pomoc finansowa dla Powiatu Bydgoskiego w formie dotacji celowej z przeznaczeniem  na dofinansowanie działalności Oddziału Zamiejscowego Wydziału Komunikacji Starostwa Powiatowego</t>
  </si>
  <si>
    <t>Pomoc finansowa dla Województwa Kujawsko-Pomorskiego w formie dotacji celowej z przeznaczeniem na dofinansowanie zadania pn. Przeciwdziałanie wykluczeniu cyfrowemu na terenie Województwa Kujawsko-Pomorskiego</t>
  </si>
  <si>
    <t xml:space="preserve">Pomoc finansowa dla Powiatu Bydgoskiego w formie dotacji celowej z przeznaczeniem na dofinansowanie zadania pn:"Budowa chodnika w Trzemiętowie wzdłuż drogi powiatowej Krukówko-Witoldowo 1909 C od skrzyżowania z drogą gminną Trzemiętowo- Gogolinek (G50330C) do drogi powiatowej Prosperowo- Wojnowo      ( 1527C) "  </t>
  </si>
  <si>
    <t xml:space="preserve">Pomoc finansowa dla Powiatu Bydgoskiego w formie dotacji celowej z przeznaczeniem na dofinansowanie zadania pn:"Budowa zatoki autobusowej i przejścia dla pieszych na drodze powiatowej w miejscowości Teresin"  </t>
  </si>
  <si>
    <t>Pomoc finansowa dla Województwa Kujawsko-Pomorskiego w formie dotacji celowej z przeznaczeniem na dofinansowanie zadania pn."Przebudowa  drogi wojewódzkiej nr 243   w miejscowości Słupowo gm. Sicienko"</t>
  </si>
  <si>
    <t>Dotacja celowa dla Zakładu Komunalnego w Sicienku  na sfinansowanie lub dofinansowanie kosztów realizacji inwestycji i zakupów inwestycyjnych</t>
  </si>
  <si>
    <t>01010</t>
  </si>
  <si>
    <t>010</t>
  </si>
  <si>
    <t xml:space="preserve">Dotacje celowe dla podmiotów należących do sektora finansów publicznych </t>
  </si>
  <si>
    <t>w złotych</t>
  </si>
  <si>
    <t>CELOWE</t>
  </si>
  <si>
    <t>Dotacje    na 2018 rok</t>
  </si>
  <si>
    <t>Rady Gminy Sicienko</t>
  </si>
  <si>
    <t>Załącznik Nr 6</t>
  </si>
  <si>
    <t>Tabela nr 2a</t>
  </si>
  <si>
    <t xml:space="preserve">Zadania inwestycyjne w 2018 rok   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</si>
  <si>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</si>
  <si>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</si>
  <si>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</si>
  <si>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</si>
  <si>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</si>
  <si>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2018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</si>
  <si>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</si>
  <si>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</si>
  <si>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</si>
  <si>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</si>
  <si>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</si>
  <si>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</si>
  <si>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</si>
  <si>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</si>
  <si>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>Przebudowa sieci wodociągowej w Gliszczu</t>
  </si>
  <si>
    <t>Rozbudowa sieci wodociągowej w Strzelewie</t>
  </si>
  <si>
    <t>Rozbudowa sieci wodociągowej w Pawłówku od ul Akacjowej do dz. nr 27/1 i 27/27</t>
  </si>
  <si>
    <t>Przebudowa  wraz z rozbudową wodociągowej  pompowni strefowej na działce nr 44/26 w miejscowości Wojnowo Gmina Sicienko</t>
  </si>
  <si>
    <t xml:space="preserve">A.      
B.
C.  </t>
  </si>
  <si>
    <t xml:space="preserve">Zakup agregatu prądotwórczego </t>
  </si>
  <si>
    <t xml:space="preserve">Przebudowa  drogi wojewódzkiej nr 243    w miejscowości Słupowo gm. Sicienko- pomoc finansowa   </t>
  </si>
  <si>
    <t>dotacja celowa dla Województwa Kujawsko-Pomorskiego</t>
  </si>
  <si>
    <t>Budowa zatoki autobusowej i przejścia dla pieszych na drodze powiatowej w miejscowości Teresin - pomoc finansowa</t>
  </si>
  <si>
    <t>dotacja celowa dla Powiatu Bydgoskiego</t>
  </si>
  <si>
    <t>Przebudowa drogi gminnej G50313C Dąbrówka Nowa - Osówiec</t>
  </si>
  <si>
    <t xml:space="preserve">A.      
B.  
C.  </t>
  </si>
  <si>
    <t>Urząd Gminy</t>
  </si>
  <si>
    <t xml:space="preserve">Przebudowa dróg gminnych i osiedlowych poprzez   powierzchniowe utrwalenie nawierzchni, w tym: </t>
  </si>
  <si>
    <t>strona 1</t>
  </si>
  <si>
    <t>droga gminna w Mochlu dz. nr 161/32;161/44; 161/53 i 161/65 - dokumentacja techniczna</t>
  </si>
  <si>
    <t xml:space="preserve">Budowa drogi wraz z chodnikiem w miejscowości Szczutki ( na części działek 42/2 i 36/1) - opracowanie dokumentacji technicznej </t>
  </si>
  <si>
    <t xml:space="preserve">Przebudowa drogi gminnej Osówiec Wybudowanie - utwardzenie ul. Poziomkowej, Jagodowej i Malinowej </t>
  </si>
  <si>
    <t>Budowa chodnika w ciągu ulicy Dąbrowieckiej w Sicienku ( wykup gruntów)</t>
  </si>
  <si>
    <t>A.     
B.
C.</t>
  </si>
  <si>
    <t>Wykup dróg</t>
  </si>
  <si>
    <t>Budowa ogrodzenia działki nr 3/9 w Wojnowie</t>
  </si>
  <si>
    <t>Zakup nieruchomości</t>
  </si>
  <si>
    <t>Kompleksowa modernizacja energetyczna budynku  Szkoły Podstawowej w Samsiecznie</t>
  </si>
  <si>
    <t>Rewitalizacja parku przy Szkole Podstawowej w Kruszynie</t>
  </si>
  <si>
    <t>Szkoła Podstawowa w Kruszynie</t>
  </si>
  <si>
    <t>Rozwój infrastruktury wodno-kanalizacyjnej w Gminie Sicienko, w tym</t>
  </si>
  <si>
    <t>Budowa sieci kanalizacyjnej w Kruszynie -    etap II ( centrum wsi)</t>
  </si>
  <si>
    <t>Przebudowa wraz z rozbudową istniejącej kanalizacji sanitarnej w Strzelewie</t>
  </si>
  <si>
    <t>Przebudowa sieci wodociągowej w Kruszynie   ( ul. Ogrodowa)</t>
  </si>
  <si>
    <t xml:space="preserve">Budowa kanalizacji sanitarnej wraz z przykanalikami w miejscowości Goncarzewy i przesyłem ścieków do przepompowni w Teresinie 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</si>
  <si>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</si>
  <si>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</si>
  <si>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</si>
  <si>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Budowa oświetlenia ulicznego, w tym:</t>
  </si>
  <si>
    <t>Budowa oświetlenia ulicznego na ul. Lawendowej w Dąbrówce Nowej - zakup map dla celów projektowych</t>
  </si>
  <si>
    <t>Budowa oświetlenia ulicznego w Sołectwie Kruszyn - etap II ( ul. Osówiecka - 2 lampy, ul. Zbożowa - dokumentacja)</t>
  </si>
  <si>
    <t>Budowa oświetlenia drogowego w Mochlu ( droga w kierunku Morzewca) - etap I</t>
  </si>
  <si>
    <t xml:space="preserve">Rozbudowa oświetlenia ulicznego w Sołectwie Osówiec  ( ul. Przy Lesie - 1 lampa, ul. Przy Tartaku - 2-3 lampy, ul. Nasypowa, ul Liliowa </t>
  </si>
  <si>
    <t xml:space="preserve">Budowa oświetlenia ulicznego w Pawłówku ul. Nad Torem </t>
  </si>
  <si>
    <t>Rozbudowa oświetlenia ulicznego w Sicienku ( skrzyżowanie ulic Klonowej, Grabowej i Jaworowej - dokumentacja techniczna , skrzyżowanie ul Mroteckiej i Polnej - 1 lampa oraz skrzyżowanie ul. Mroteckiej i Wiklinowej - 1 lampa)</t>
  </si>
  <si>
    <t xml:space="preserve">Budowa oświetlenia drogowego na działce ewid. Nr 67 w Strzelewie </t>
  </si>
  <si>
    <t xml:space="preserve">Rozbudowa oświetlenia ulicznego w Sołectwie Teresin ( w miejscowości Goncarzewy- wzdłuż chodnika przy drodze powiatowej) </t>
  </si>
  <si>
    <t xml:space="preserve">Rozbudowa oświetlenia ulicznego w Trzemiętówku - opracowanie dokumentacji technicznej </t>
  </si>
  <si>
    <t xml:space="preserve">Budowa oświetlenia ulicznego przy przystanku w Wierzchucinku </t>
  </si>
  <si>
    <t>strona:2</t>
  </si>
  <si>
    <t>Budowa oświetlenia ulicznego w Wierzchucicach (skrzyżowanie  drogi Wierzchucinek-Dąbrowice z drogą wojewódzką nr 243)</t>
  </si>
  <si>
    <t>Rozbudowa oświetlenia ulicznego w Zielonczynie ( ul. Krótka - 1 lampa, Ul. Wąska - 2 lampy)</t>
  </si>
  <si>
    <t>Budowa   świetlicy wiejskiej w Łukowcu</t>
  </si>
  <si>
    <t>Budowa   świetlicy wiejskiej w Teresinie</t>
  </si>
  <si>
    <t xml:space="preserve">Przebudowa świetlicy wiejskiej   w Dąbrówce Nowej    </t>
  </si>
  <si>
    <t>dotacja dla Gminnego Ośrodka Kultury w Sicienku</t>
  </si>
  <si>
    <t>Budowa oświetlenia boiska wielofunkcyjnego w Nowaczkowie</t>
  </si>
  <si>
    <t>Ogółem</t>
  </si>
  <si>
    <t xml:space="preserve">A.     
B.   
C.   </t>
  </si>
  <si>
    <t>x</t>
  </si>
  <si>
    <t>* Wybrać odpowiednie oznaczenie źródła finansowania:</t>
  </si>
  <si>
    <t xml:space="preserve">A. Dotacje i środki z budżetu państwa </t>
  </si>
  <si>
    <t>B. Środki i dotacje otrzymane od innych jst oraz innych jednostek zaliczanych do sektora finansów publicznych</t>
  </si>
  <si>
    <t xml:space="preserve">C. Inne źródła  </t>
  </si>
  <si>
    <t>strona:3</t>
  </si>
  <si>
    <t>Budowa Otwartej Strefy Aktywności</t>
  </si>
  <si>
    <t xml:space="preserve">Rozbudowa drogi wojewódzkiej nr 244 Kamieniec-Strzelce Dolne poprzez budowę ścieżki rowerowej Wojnowo-Mochle gm. Sicienko- pomoc finansowa   </t>
  </si>
  <si>
    <t>Załącznik Nr 9</t>
  </si>
  <si>
    <t>Plan wydatków na przedsięwzięcia realizowane w ramach Funduszu sołeckiego w roku 2017</t>
  </si>
  <si>
    <t>Nazwa Sołectwa</t>
  </si>
  <si>
    <t>Nazwa przedsięwzięcia</t>
  </si>
  <si>
    <t>Kwota wydatku w zł</t>
  </si>
  <si>
    <t>DĄBRÓWKA  NOWA</t>
  </si>
  <si>
    <t>Utrzymanie zieleni wokół boiska i placu zabaw w Dąbrówce Nowej- zakup paliwa niezbędnego do wykaszania trawy</t>
  </si>
  <si>
    <t>Dofinansowanie zakupu agregatu prądotwórczego</t>
  </si>
  <si>
    <t>Zakup mapy do sporządzenia projektu budowy 2 lamp przy ul. Lawendowej</t>
  </si>
  <si>
    <t>Organizacja imprez okolicznościowych i integracyjnych dla mieszkańców sołectwa Dąbrówka Nowa</t>
  </si>
  <si>
    <t>Rozbudowa drogi gminnej nr G50313C Osówiec - Dąbrówka Nowa</t>
  </si>
  <si>
    <t xml:space="preserve">Doposażenie świetlicy wiejskiej, zakup  m.in. Urządzeń RTV, AGD, garnków, naczyń, sztućców oraz mebli ogrodowych </t>
  </si>
  <si>
    <t>GLISZCZ</t>
  </si>
  <si>
    <t xml:space="preserve">Dofinansowanie odbudowy sieci wodociągowej </t>
  </si>
  <si>
    <t>Dofinansowanie działalności SP Samsieczno</t>
  </si>
  <si>
    <t>4210:4240:4300</t>
  </si>
  <si>
    <t>Dofinansowanie działalności SP Wojnowo</t>
  </si>
  <si>
    <t xml:space="preserve">Remont dróg - zakup kruszywa </t>
  </si>
  <si>
    <t xml:space="preserve">Usuwanie skutków nawałnicy na działce gminne nr 55/1 w Gliszczu </t>
  </si>
  <si>
    <t>4210;4300</t>
  </si>
  <si>
    <t>KRUSZYN</t>
  </si>
  <si>
    <t>Etap II oświetlenia ulic - Osówiecka, Zbożowa - Kruszyn</t>
  </si>
  <si>
    <t>Tablice informacyjne z nazwami ulic wieś Kruszyniec</t>
  </si>
  <si>
    <t>Kontynuacja Rewitalizacji parku przy szkole w Kruszynie</t>
  </si>
  <si>
    <t>Wsparcie działalności Koła Gospodyń Wiejskich na potrzeby promowania Gminy</t>
  </si>
  <si>
    <t>Wsparcie OSP Kruszyn - zakup piły</t>
  </si>
  <si>
    <t>Wsparcie organizacji Dnia Dziecka przez Szkołę w Kruszynie</t>
  </si>
  <si>
    <t>Wsparcie WDK Kruszyn</t>
  </si>
  <si>
    <t>Doposażenie Szkoły Podstawowej w Kruszynie</t>
  </si>
  <si>
    <t>4210;4240;4300</t>
  </si>
  <si>
    <t>Naprawa placu zabaw</t>
  </si>
  <si>
    <t>4210;4270;4300</t>
  </si>
  <si>
    <t xml:space="preserve">Spotkania integracyjne </t>
  </si>
  <si>
    <t>Pomoc w zakupie agregatu  dla Gminy Sicienko</t>
  </si>
  <si>
    <t>ŁUKOWIEC</t>
  </si>
  <si>
    <t>Doposażenie OSP Łukowiec w niezbędny sprzęt pozwalający na uczestnictwo w akcjach ratowniczych</t>
  </si>
  <si>
    <t>Doposażenie Szkoły Podstawowej w Trzemiętowie w sprzęt sportowy i pomoce dydaktyczne</t>
  </si>
  <si>
    <t>4210; 4240</t>
  </si>
  <si>
    <t>Cele świetlicowe, tj. organizacja dnia dziecka, pikniku rodzinnego, dożynek wiejskich oraz spotkań integracyjnych</t>
  </si>
  <si>
    <t>Doposażenie świetlicy w Łukowcu poprzez zakup niezbędnego sprzętu do funkcjonowania świetlicy</t>
  </si>
  <si>
    <t>MOCHLE</t>
  </si>
  <si>
    <t xml:space="preserve">Zakup kamienia  na drogę Chmielewo dz. nr 77,  Piotrkówko dz. nr 25,                </t>
  </si>
  <si>
    <t>Koszenie trawy wokół świetlicy i placu zabaw</t>
  </si>
  <si>
    <t>Opracowanie dokumentacji projektowej na budowę chodnika przy drodze wojewódzkiej nr 244 w kierunku Nowej Rudy</t>
  </si>
  <si>
    <t>Doposażenie świetlicy</t>
  </si>
  <si>
    <t>Imprezy integracyjne, w tym m. in. Dzień Dziecka</t>
  </si>
  <si>
    <t>Budowa oświetlenia drogowego na terenie dz. nr 131 w kierunku miejscowości Morzewiec</t>
  </si>
  <si>
    <t>MURUCIN</t>
  </si>
  <si>
    <t>Naprawa i utwardzenie dróg w Murucinie i Słupowie</t>
  </si>
  <si>
    <t>Udrożnienie i naprawa rowu melioracyjnego w Murucinie</t>
  </si>
  <si>
    <t>01008</t>
  </si>
  <si>
    <t>Zakup agregatu prądotwórczego dla Gminy Sicienko</t>
  </si>
  <si>
    <t xml:space="preserve">Dofinansowanie działalności świetlicy wiejskiej w Murucinie  </t>
  </si>
  <si>
    <t>dofinansowanie zakupu  pomocy dydaktycznych dla SP Trzemiętowo</t>
  </si>
  <si>
    <t>NOWACZKOWO</t>
  </si>
  <si>
    <t xml:space="preserve">Wykonanie oświetlenia boiska sportowego w Nowaczkowie </t>
  </si>
  <si>
    <t xml:space="preserve">Zakup elementów do ogrodzenia boiska </t>
  </si>
  <si>
    <t>Organizacja imprezy integracyjnej dla dzieci z Sołectwa Nowaczkowo</t>
  </si>
  <si>
    <t>OSÓWIEC</t>
  </si>
  <si>
    <t>Rozbudowa oświetlenia na ulicach: Przy Tartaku, Starowiejska, Nasypowa, Piaskowa, Przy Lesie i Liliowa</t>
  </si>
  <si>
    <t>6050;4270</t>
  </si>
  <si>
    <t>Dokończenie  ogrodzenia placu zabaw na Osiedlu. Bajka</t>
  </si>
  <si>
    <t>Organizacja imprez integracyjnych</t>
  </si>
  <si>
    <t>Koszenie trawy przy świetlicy wiejskiej w Osówcu</t>
  </si>
  <si>
    <t>PAWŁÓWEK</t>
  </si>
  <si>
    <t>Wykonanie dokumentacji i postawienie lampy - oświetlenie przystanku autobusowego na drodze krajowej nr 10 przy ul. Orzechowej</t>
  </si>
  <si>
    <t>Utrzymanie zieleni wokół działek 107/1 i 113 oraz zakup kosiarki</t>
  </si>
  <si>
    <t>Stworzenie placu zabaw dla dzieci na terenie świetlicy wiejskiej, zakup urządzeń</t>
  </si>
  <si>
    <t>Przeniesienie dwóch lamp z ulicy Przyjaznej na ulicę Nad Torem</t>
  </si>
  <si>
    <t>Wyposażenie świetlicy - zakup przenośnego komputera</t>
  </si>
  <si>
    <t>Dofinansowanie imprezy Dzień Dziecka w szkole w Kruszynie</t>
  </si>
  <si>
    <t>Organizacja   imprez okolicznościowych i integracyjnych</t>
  </si>
  <si>
    <t>SAMSIECZNO</t>
  </si>
  <si>
    <t>Nawiezienie i zakup kruszywa na drogi gminne</t>
  </si>
  <si>
    <t xml:space="preserve">Zakup namiotu </t>
  </si>
  <si>
    <t xml:space="preserve">Dofinansowanie zakupów i usług dla Szkoły Podstawowej w Samsiecznie </t>
  </si>
  <si>
    <t>Organizacja spotkań integracyjnych mieszkańców sołectwa</t>
  </si>
  <si>
    <t>SICIENKO</t>
  </si>
  <si>
    <t>Montaż 2 ławek przy siłowni zewnętrznej w Sicienku</t>
  </si>
  <si>
    <t>4210; 4300</t>
  </si>
  <si>
    <t>Organizacja spotkań  integracyjnych dla mieszkańców sołectwa</t>
  </si>
  <si>
    <t>Ochrona kasztanowców w Sicienku</t>
  </si>
  <si>
    <t>Dofinansowanie jednostki  OSP w Sicienku</t>
  </si>
  <si>
    <t>Wykonanie projektów 3 punktów świetlnych na skrzyżowaniu ulic:  Klonowej, Grabowej, Jaworowej: Mroteckiej i Polnej: Mroteckiej i Wiklinowej. Budowa 2 punktów: Mrotecka - Wiklinowa i Mrotecka- Polna</t>
  </si>
  <si>
    <t>Dofinansowanie remontu chodnika przy bloku na ul. Bydgoskiej 1 w Sicienku</t>
  </si>
  <si>
    <t>STRZELEWO</t>
  </si>
  <si>
    <t>Montaż lamp wzdłuż drogi gminnej dz.nr ew. 67</t>
  </si>
  <si>
    <t xml:space="preserve">Dofinansowanie przebudowy  kanalizacji w Strzelewie </t>
  </si>
  <si>
    <t>Zorganizowanie pikniku rodzinnego</t>
  </si>
  <si>
    <t>SZCZUTKI</t>
  </si>
  <si>
    <t xml:space="preserve">Budowa drogi wraz z chodnikiem na terenie części działek nr 42/2 i 36/1 w Szczutkach - opracowanie dokumentacji </t>
  </si>
  <si>
    <t>TERESIN</t>
  </si>
  <si>
    <t>Rozpoczęcie budowy świetlicy wiejskiej w Teresinie</t>
  </si>
  <si>
    <t>Budowa oświetlenia drogowego ( dwie lampy) w miejscowości Goncarzewo od dz. nr 18/4 do figurki wzdłuż nowego chodnika</t>
  </si>
  <si>
    <t>Zakup drobnego sprzętu dla jednostki OSP w Teresinie</t>
  </si>
  <si>
    <t>Organizacja zajęć dla dzieci z sołectwa (zakup materiałów, biletów, organizację pikniku, itp.)</t>
  </si>
  <si>
    <t xml:space="preserve">Zakup strojów sportowych dla dzieci </t>
  </si>
  <si>
    <t>Podwieszenie lampy ulicznej na istniejącym słupie energetycznym na drodze gminnej w kierunku remizy strażackiej w Teresinie</t>
  </si>
  <si>
    <t>TRZEMIĘTOWO</t>
  </si>
  <si>
    <t>Zagospodarowanie garażu na terenie szkoły w Trzemiętowie</t>
  </si>
  <si>
    <t>4270;4300</t>
  </si>
  <si>
    <t>Na potrzeb Szkoły Podstawowej w Trzemiętowie</t>
  </si>
  <si>
    <t>4240;4210</t>
  </si>
  <si>
    <t xml:space="preserve">Udział w zakupie agregatu prądotwórczego </t>
  </si>
  <si>
    <t>Sporządzenie dokumentacji na budowę chodnika w Trzemiętowie wzdłuż drogi Krukówko-Witoldowo 1909 C od skrzyżowania z drogą gminną Trzemiętowo- Gogolinek (G50330C) do drogi powiatowej Prosperowo- Wojnowo ( 1527C)</t>
  </si>
  <si>
    <t>Utwardzenie działki drogowej nr 93/2 w Trzemiętowie</t>
  </si>
  <si>
    <t>Zorganizowanie spotkań integracyjnych</t>
  </si>
  <si>
    <t>TRZEMIĘTÓWKO</t>
  </si>
  <si>
    <t>Etap I wykonania oświetlenia. Działka nr 117: dokumentacja - 2 punkty , montaż - 1 punkt</t>
  </si>
  <si>
    <t>WIERZCHUCINEK</t>
  </si>
  <si>
    <t>Budowa oświetlenia drogowego przy przystanku autobusowym w Wierzchucinku</t>
  </si>
  <si>
    <t xml:space="preserve">Zakup urządzeń siłowni zewnętrznej na boisko sportowe w Wierzchucinku </t>
  </si>
  <si>
    <t xml:space="preserve">Dofinansowanie  festynów rodzinnych </t>
  </si>
  <si>
    <t>Dofinansowanie Szkoły Podstawowej w Trzemiętowie poprzez zakup materiałów edukacyjnych</t>
  </si>
  <si>
    <t>4210;4240</t>
  </si>
  <si>
    <t>WIERZCHUCICE</t>
  </si>
  <si>
    <t>Montaż lampy przy skrzyżowaniu drogi Dąbrowice-Wierzchucinek z drogą wojewódzką nr 243</t>
  </si>
  <si>
    <t xml:space="preserve">Dofinansowanie festynów rodzinnych </t>
  </si>
  <si>
    <t>Zakup kruszywa na drogę gminną przy piekarni w Wierzchucicach</t>
  </si>
  <si>
    <t>WOJNOWO</t>
  </si>
  <si>
    <t>Wykonanie ogrodzenia działki 3/9</t>
  </si>
  <si>
    <t>Doposażenie Ochotniczej Straży Pożarnej w Wojnowie w umundurowanie i sprzęt pożarniczy</t>
  </si>
  <si>
    <t>Doposażenie świetlicy wiejskiej w Wojnowie poprzez zakup namiotu na imprezy integracyjne dla mieszkańców</t>
  </si>
  <si>
    <t>Organizacja imprezy integracyjne dla mieszkańców, w tym m.in.. Pikniku rodzinnego z okazji Dnia Dziecka</t>
  </si>
  <si>
    <t>ZAWADA - UGODA</t>
  </si>
  <si>
    <t>Dostawa kruszywa - 25 ton na drogę gminną dz. nr 20/1 w Zawadzie , 50 ton na drogę gminna dz. nr 44 w Zawadzie obręb geodezyjny Strzelewo oraz dostawa z wbudowaniem 25 ton na drogę gminną w stronę posesji nr 12 w Ugodzie.</t>
  </si>
  <si>
    <t>Odświeżenie pomieszczeń w świetlicy wiejskiej w Zawadzie ( m.in. cyklinowanie podłogi, odmalowanie ścian)</t>
  </si>
  <si>
    <t>ZIELONCZYN</t>
  </si>
  <si>
    <t>Budowa oświetlenia ulicznego przy ul. Krótkiej - 1 lampa i przy ul. Wąskiej - 2 lampy</t>
  </si>
  <si>
    <t>Rozpoczęcie prac związanych z odwodnieniem ulicy Spacerowej i Stromej</t>
  </si>
  <si>
    <t>Zorganizowanie imprezy integracyjnej dla mieszkańców</t>
  </si>
  <si>
    <t xml:space="preserve">Poszerzenie oferty kulturalnej świetlicy wiejskiej i podniesienie jej atrakcyjności </t>
  </si>
  <si>
    <t xml:space="preserve">OGÓŁEM </t>
  </si>
  <si>
    <t>z dnia   28 lutego 2018 roku</t>
  </si>
  <si>
    <t>zmieniającej uchwałę w sprawie uchwalenia budżetu gminy  na 2018 rok</t>
  </si>
  <si>
    <t xml:space="preserve">Rozbudowa sieci wodociągowej w Osówcu wzdłuż działek nr 89/1 oraz 50/8- dokumentacja </t>
  </si>
  <si>
    <t>Przełożenie odcinka sieci wodociągowej w Mochlu na działce nr 154/4</t>
  </si>
  <si>
    <t>Zagospodarowanie terenu wokół budynku Urzędu Gminy w Sicienku ul. Mrotecka 9</t>
  </si>
  <si>
    <t>Budowa chodnika w Trzemiętowie wzdłuż drogi powiatowej Krukówko-Witoldowo 1909 C od skrzyżowania z drogą gminną Trzemiętowo- Gogolinek (G50330C) do drogi powiatowej Prosperowo- Wojnowo ( 1527C) - pomoc finansowa</t>
  </si>
  <si>
    <t>4210;4240;4270; 4300</t>
  </si>
  <si>
    <t>Załącznik Nr 1</t>
  </si>
  <si>
    <t xml:space="preserve">  Przychody i rozchody budżetu na 2018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</si>
  <si>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</si>
  <si>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</si>
  <si>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</si>
  <si>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</si>
  <si>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</si>
  <si>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</si>
  <si>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</si>
  <si>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</si>
  <si>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</si>
  <si>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</si>
  <si>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§ 957</t>
  </si>
  <si>
    <t xml:space="preserve">Wolne środki, o których mowa w art. 217 ust 2 pkt 6 ustawy, w tym </t>
  </si>
  <si>
    <t>§ 950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</si>
  <si>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</si>
  <si>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</si>
  <si>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</si>
  <si>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</si>
  <si>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</si>
  <si>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</si>
  <si>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</si>
  <si>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pochodzących z budżetu Unii Europejskiej </t>
  </si>
  <si>
    <t>§ 962</t>
  </si>
  <si>
    <t>Rozchody z tytułu innych rozliczeń</t>
  </si>
  <si>
    <t>§ 995</t>
  </si>
  <si>
    <t xml:space="preserve">Nadwyżka budżetu z lat ubiegłych, w tym </t>
  </si>
  <si>
    <t>PO ZMIANACH</t>
  </si>
  <si>
    <t>Pomoc finansowa dla Powiatu Bydgoskiego w formie dotacji celowej z przeznaczeniem na dofinansowanie zadania pn."Budowa chodnika w Sicienku wzdłuż drogi powiatowej ul Mrotecka na oddcinku od ul. Przemysłowej do ul. Polnej   - pomoc finansowa na opracowanie dokumentacji"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</si>
  <si>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</si>
  <si>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14.</t>
  </si>
  <si>
    <t>Załącznik Nr 7</t>
  </si>
  <si>
    <t>Plan przychodów i wydatków zakładów budżetowych</t>
  </si>
  <si>
    <t xml:space="preserve"> oraz dochodów i wydatków dochodów własnych jednostek budżetowych na 2018 rok</t>
  </si>
  <si>
    <t>Wyszczególnienie</t>
  </si>
  <si>
    <t>Dz.</t>
  </si>
  <si>
    <t xml:space="preserve"> Stan środków obrotowych  na początek roku</t>
  </si>
  <si>
    <t>Przychody*</t>
  </si>
  <si>
    <t>Wydatki</t>
  </si>
  <si>
    <t xml:space="preserve"> Stan środków obrotowych  na koniec roku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</si>
  <si>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</si>
  <si>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</si>
  <si>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</si>
  <si>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</si>
  <si>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</si>
  <si>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</si>
  <si>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</si>
  <si>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</si>
  <si>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</si>
  <si>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</si>
  <si>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Załącznik nr 7a</t>
  </si>
  <si>
    <t xml:space="preserve"> PRZYCHODY  I WYDATKI  ZAKŁADU  KOMUNALNEGO</t>
  </si>
  <si>
    <t>NA  2018 ROK</t>
  </si>
  <si>
    <t>Plan po zmianach</t>
  </si>
  <si>
    <t>PRZYCHODY</t>
  </si>
  <si>
    <t>GOSPODARKA  KOMUNALNA  I OCHRONA  ŚRODOWISKA</t>
  </si>
  <si>
    <t>ZAKŁADY  GOSPODARKI  KOMUNALNEJ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</si>
  <si>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</si>
  <si>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</si>
  <si>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0830</t>
  </si>
  <si>
    <t>Wpływy z usług</t>
  </si>
  <si>
    <t>0920</t>
  </si>
  <si>
    <t>odsetki</t>
  </si>
  <si>
    <t>0970</t>
  </si>
  <si>
    <t>Wpływy z różnych dochodów</t>
  </si>
  <si>
    <t>Dotacja przedmiotowa z budżetu dla samorządowego zakładu budżetowego pomniejszona o podatek VAT</t>
  </si>
  <si>
    <t>Dotacje celowe z budżetu na finansowanie lub dofinansowenie kosztów realizacji inwestycji i zakupów inwestycyjnych zakładów budżetowych</t>
  </si>
  <si>
    <t xml:space="preserve">Równowartość odpisów amortyzacyjnych </t>
  </si>
  <si>
    <t>Inne zwiększenia</t>
  </si>
  <si>
    <t>Stan środków obrotowych na początek roku</t>
  </si>
  <si>
    <t xml:space="preserve">  </t>
  </si>
  <si>
    <t>OGÓŁEM PRZYCHODY</t>
  </si>
  <si>
    <t xml:space="preserve">WYDATKI  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</si>
  <si>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</si>
  <si>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</si>
  <si>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</si>
  <si>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</si>
  <si>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</si>
  <si>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</si>
  <si>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</si>
  <si>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</si>
  <si>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</si>
  <si>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</si>
  <si>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4140</t>
  </si>
  <si>
    <t>Wpłaty na Państwowy Fundusz Rehabilitacji Osób Niepełnosprawnych</t>
  </si>
  <si>
    <t>4170</t>
  </si>
  <si>
    <t>Wynagrodzenia bezosobowe</t>
  </si>
  <si>
    <t>4210</t>
  </si>
  <si>
    <t>Zakup materiałów i wyposażenia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</si>
  <si>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</si>
  <si>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</si>
  <si>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</si>
  <si>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</si>
  <si>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</si>
  <si>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</si>
  <si>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</si>
  <si>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</si>
  <si>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Opłaty z tytułu zakupu usług telekomunikacyjnych</t>
  </si>
  <si>
    <t>4390</t>
  </si>
  <si>
    <t>Zakup usług obejmujących wykonanie ekspertyz, analiz i opinii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</si>
  <si>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</si>
  <si>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</si>
  <si>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</si>
  <si>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</si>
  <si>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</si>
  <si>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</si>
  <si>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</si>
  <si>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</si>
  <si>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4500</t>
  </si>
  <si>
    <t>Podatek od środków transportowych</t>
  </si>
  <si>
    <t>4510</t>
  </si>
  <si>
    <t>Opłaty na rzecz budżetu państwa</t>
  </si>
  <si>
    <t>4520</t>
  </si>
  <si>
    <t>Opłaty na rzecz budżetów jednostek samorządu terytorialnego</t>
  </si>
  <si>
    <t>4700</t>
  </si>
  <si>
    <t xml:space="preserve">Szkolenia pracowników niebędących członkami korpusu służby cywilnej </t>
  </si>
  <si>
    <t>4780</t>
  </si>
  <si>
    <t>Składki na Fundusz Emerytur Pomostowych</t>
  </si>
  <si>
    <t>Wydatki na inwestycje zakładów budżetowych</t>
  </si>
  <si>
    <t>Wydatki na zakupy  inwestycyjne zakładów budżetowych</t>
  </si>
  <si>
    <t>Odpisy amortyzacyjne</t>
  </si>
  <si>
    <t>Inne zmniejszenia</t>
  </si>
  <si>
    <t>RAZEM  WYDATKI</t>
  </si>
  <si>
    <t>Podatek dochodowy od osób prawnych</t>
  </si>
  <si>
    <t>Wpłata do budżetu nadwyżki środków obrotowych</t>
  </si>
  <si>
    <t xml:space="preserve">Inne rozliczenia  (niewykorzystana do końca okresu sprawozdawczego  kwota dotacji celowej na inwestycje) </t>
  </si>
  <si>
    <t>Stan środków obrotowych na koniec roku</t>
  </si>
  <si>
    <t>OGÓŁEM  WYDATKI</t>
  </si>
  <si>
    <t>Budowa ogrodzenia placu zabaw w Osówcu - II etap</t>
  </si>
  <si>
    <t>Dotacja celowa dla Gminnego Ośrodka Kultury z przeznaczeniem na dofinansowanie zadań  inwestycyjnych w zakresie budowy ogrodzenia placu zabaw w Osówcu - II etap</t>
  </si>
  <si>
    <t>do Uchwały  Nr  XXXIII/   /18</t>
  </si>
  <si>
    <t>droga w Mochlu działka nr 176- dokumentacja techniczna</t>
  </si>
  <si>
    <t>droga gminna w Dąbrówczynie- wykupy gruntów</t>
  </si>
  <si>
    <t>Budowa odcinka  drogi gminnej  nr  G50305C   Samsieczno- Marynin  - podziały geodezyjne oraz realizacja I etapu.</t>
  </si>
  <si>
    <t>Budowa chodnika w Sicienku wzdłuż drogi powiatowej ul Mrotecka na odcinku od ul. Przemysłowej do ul. Polnej   - pomoc finansowa na opracowanie dokumentacji</t>
  </si>
  <si>
    <t xml:space="preserve">Montaż windy w budynku SP Sicienko - opracowanie dokumentacji </t>
  </si>
  <si>
    <t>Kanalizacja deszczowa w miejscowości Zielonczyn Gmina Sicienko (działki nr 118 i 114/1 obręb Zielonczyn)</t>
  </si>
  <si>
    <t>Załącznik Nr 11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</si>
  <si>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</si>
  <si>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</si>
  <si>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</si>
  <si>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</si>
  <si>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</si>
  <si>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</si>
  <si>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</si>
  <si>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2018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</si>
  <si>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</si>
  <si>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</si>
  <si>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</si>
  <si>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</si>
  <si>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</si>
  <si>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</si>
  <si>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</si>
  <si>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</si>
  <si>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</si>
  <si>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</si>
  <si>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</si>
  <si>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</si>
  <si>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Program:</t>
  </si>
  <si>
    <t xml:space="preserve">Program Rozwoju Obszarów Wiejskich   na lata 2014 - 2020                                                                                                                                                                                                                                                                                        Wsparcie inwestycji związanych z tworzeniem, ulepszeniem lub rozbudową wszystkich rodzajów małej infrastruktury, w tym inwestycji w energię odnawialną i w oszczędzanie energii                           
Gospodarka wodno-ściekowa                                                                                                                                                                                                                                                                                                                                                                                                         Budowa kanalizacji sanitarnej wraz z przykanalikami w miejscowości Goncarzewy i przesyłem ścieków do przepompowni w Teresinie                                                                                                                   </t>
  </si>
  <si>
    <t>Poddziałanie</t>
  </si>
  <si>
    <t>Działanie:</t>
  </si>
  <si>
    <t>Nazwa projektu:</t>
  </si>
  <si>
    <t>Razem wydatki:</t>
  </si>
  <si>
    <t>lata 2015-2017</t>
  </si>
  <si>
    <t>2018 r</t>
  </si>
  <si>
    <t>600.60016 § 6057 § 6069</t>
  </si>
  <si>
    <t>1.1</t>
  </si>
  <si>
    <t>Regionalny Program Operacyjny Województwa Kujawsko-Pomorskiego  na lata 2014 - 2020 
3. Efektywność energetyczna i gospodarka niskoemisyjna w regionie                                                                                                                                                                                                                                                                                                         3.5 Efektywność energetyczna w sektorze publicznym i mieszkaniowym w ramach ZIT 
Kompleksowa modernizacja energetyczna budynku  Szkoły Podstawowej w Samsiecznie</t>
  </si>
  <si>
    <t>Oś priorytetowa:</t>
  </si>
  <si>
    <t>lata 2016-2017</t>
  </si>
  <si>
    <t>801.80101 § 6057 § 6069</t>
  </si>
  <si>
    <t>Wydatki bieżące razem:</t>
  </si>
  <si>
    <t>2.1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</si>
  <si>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</si>
  <si>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2018r</t>
  </si>
  <si>
    <t>750.75095              § 2319;4018; 4019; 4118;  4119; 4128;  4129 ;4418; 4419; 4708; 4709</t>
  </si>
  <si>
    <t>2.2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</si>
  <si>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</si>
  <si>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   4309</t>
  </si>
  <si>
    <t>2.3</t>
  </si>
  <si>
    <t>Program Operacyjny Innowacyjna Gospodarka
8. Społeczeństwo informacyjne - zwiększanie innowacyjności gospodarki                                                                                                                                                                                                                                                                                                                                                                                                      8.3 Przeciwdziałanie Wykluczeniu Cyfrowemu  eInclusion
Przeciwdziałanie wykluczeniu cyfrowemu na terenie Województwa Kujawsko-Pomorskiego - trwałość projektu</t>
  </si>
  <si>
    <t xml:space="preserve"> 2018 r.</t>
  </si>
  <si>
    <t>720.72095 § 2339</t>
  </si>
  <si>
    <t xml:space="preserve">Ogółem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</si>
</sst>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  <numFmt numFmtId="167" formatCode="_-* #,##0.0000\ _z_ł_-;\-* #,##0.0000\ _z_ł_-;_-* &quot;-&quot;??\ _z_ł_-;_-@_-"/>
  </numFmts>
  <fonts count="59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charset val="238"/>
    </font>
    <font>
      <sz val="9"/>
      <name val="Arial CE"/>
      <charset val="238"/>
    </font>
    <font>
      <sz val="10"/>
      <color indexed="8"/>
      <name val="Arial"/>
      <family val="2"/>
      <charset val="238"/>
    </font>
    <font>
      <sz val="10"/>
      <name val="Arial"/>
      <charset val="238"/>
    </font>
    <font>
      <sz val="14"/>
      <name val="Arial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i/>
      <sz val="8"/>
      <name val="Arial CE"/>
      <charset val="238"/>
    </font>
    <font>
      <sz val="8"/>
      <name val="Arial CE"/>
      <family val="2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3"/>
      <name val="Arial CE"/>
      <family val="2"/>
      <charset val="238"/>
    </font>
    <font>
      <b/>
      <i/>
      <sz val="9"/>
      <name val="Arial CE"/>
      <family val="2"/>
      <charset val="238"/>
    </font>
    <font>
      <b/>
      <i/>
      <u/>
      <sz val="11"/>
      <name val="Arial CE"/>
      <family val="2"/>
      <charset val="238"/>
    </font>
    <font>
      <b/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7.5"/>
      <name val="Arial"/>
      <family val="2"/>
      <charset val="238"/>
    </font>
    <font>
      <sz val="7.5"/>
      <name val="Arial"/>
      <family val="2"/>
      <charset val="238"/>
    </font>
    <font>
      <b/>
      <sz val="6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5">
    <xf numFmtId="0" fontId="0" fillId="0" borderId="0"/>
    <xf numFmtId="43" fontId="15" fillId="0" borderId="0" applyFont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2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4" fillId="0" borderId="0"/>
    <xf numFmtId="0" fontId="2" fillId="0" borderId="0"/>
    <xf numFmtId="43" fontId="2" fillId="0" borderId="0" applyFont="0" applyFill="0" applyBorder="0" applyAlignment="0" applyProtection="0"/>
    <xf numFmtId="0" fontId="37" fillId="0" borderId="0"/>
    <xf numFmtId="0" fontId="1" fillId="0" borderId="0"/>
    <xf numFmtId="0" fontId="37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14">
    <xf numFmtId="0" fontId="0" fillId="0" borderId="0" xfId="0"/>
    <xf numFmtId="0" fontId="1" fillId="0" borderId="0" xfId="2"/>
    <xf numFmtId="164" fontId="3" fillId="0" borderId="1" xfId="3" applyNumberFormat="1" applyFont="1" applyFill="1" applyBorder="1" applyAlignment="1">
      <alignment vertical="center"/>
    </xf>
    <xf numFmtId="164" fontId="5" fillId="0" borderId="1" xfId="3" applyNumberFormat="1" applyFont="1" applyFill="1" applyBorder="1" applyAlignment="1">
      <alignment vertical="center"/>
    </xf>
    <xf numFmtId="43" fontId="6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>
      <alignment vertical="center" wrapText="1"/>
    </xf>
    <xf numFmtId="0" fontId="7" fillId="0" borderId="3" xfId="2" applyFont="1" applyBorder="1" applyAlignment="1">
      <alignment vertical="center"/>
    </xf>
    <xf numFmtId="0" fontId="9" fillId="0" borderId="1" xfId="2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" fillId="0" borderId="10" xfId="2" applyBorder="1"/>
    <xf numFmtId="0" fontId="1" fillId="0" borderId="0" xfId="2" applyBorder="1"/>
    <xf numFmtId="0" fontId="12" fillId="0" borderId="0" xfId="2" applyFont="1" applyBorder="1"/>
    <xf numFmtId="164" fontId="11" fillId="0" borderId="10" xfId="2" applyNumberFormat="1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164" fontId="11" fillId="0" borderId="11" xfId="2" applyNumberFormat="1" applyFont="1" applyBorder="1" applyAlignment="1">
      <alignment horizontal="center" vertical="center"/>
    </xf>
    <xf numFmtId="43" fontId="6" fillId="0" borderId="15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2" applyFont="1" applyBorder="1" applyAlignment="1">
      <alignment vertical="center" wrapText="1"/>
    </xf>
    <xf numFmtId="0" fontId="7" fillId="0" borderId="1" xfId="2" applyFont="1" applyBorder="1" applyAlignment="1">
      <alignment vertical="center"/>
    </xf>
    <xf numFmtId="43" fontId="6" fillId="0" borderId="16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2" applyFont="1" applyBorder="1" applyAlignment="1">
      <alignment vertical="center"/>
    </xf>
    <xf numFmtId="164" fontId="5" fillId="0" borderId="11" xfId="2" applyNumberFormat="1" applyFont="1" applyBorder="1" applyAlignment="1">
      <alignment vertical="center"/>
    </xf>
    <xf numFmtId="164" fontId="5" fillId="0" borderId="7" xfId="3" applyNumberFormat="1" applyFont="1" applyFill="1" applyBorder="1" applyAlignment="1">
      <alignment vertical="center"/>
    </xf>
    <xf numFmtId="0" fontId="9" fillId="0" borderId="0" xfId="2" applyFont="1"/>
    <xf numFmtId="43" fontId="14" fillId="3" borderId="23" xfId="3" applyNumberFormat="1" applyFont="1" applyFill="1" applyBorder="1" applyAlignment="1" applyProtection="1">
      <alignment horizontal="left" vertical="center" wrapText="1"/>
      <protection locked="0"/>
    </xf>
    <xf numFmtId="0" fontId="7" fillId="3" borderId="3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vertical="center"/>
    </xf>
    <xf numFmtId="0" fontId="2" fillId="0" borderId="9" xfId="2" applyFont="1" applyBorder="1" applyAlignment="1">
      <alignment vertical="center"/>
    </xf>
    <xf numFmtId="164" fontId="2" fillId="0" borderId="1" xfId="3" applyNumberFormat="1" applyFont="1" applyFill="1" applyBorder="1" applyAlignment="1">
      <alignment horizontal="left" vertical="center"/>
    </xf>
    <xf numFmtId="0" fontId="2" fillId="0" borderId="1" xfId="3" applyFont="1" applyBorder="1" applyAlignment="1">
      <alignment horizontal="left" vertical="center" wrapText="1"/>
    </xf>
    <xf numFmtId="0" fontId="2" fillId="0" borderId="24" xfId="3" applyFont="1" applyBorder="1" applyAlignment="1">
      <alignment vertical="center"/>
    </xf>
    <xf numFmtId="0" fontId="2" fillId="0" borderId="1" xfId="2" applyFont="1" applyBorder="1" applyAlignment="1">
      <alignment vertical="center"/>
    </xf>
    <xf numFmtId="164" fontId="2" fillId="0" borderId="24" xfId="3" applyNumberFormat="1" applyFont="1" applyFill="1" applyBorder="1" applyAlignment="1">
      <alignment horizontal="left" vertical="center"/>
    </xf>
    <xf numFmtId="0" fontId="2" fillId="0" borderId="1" xfId="3" applyFont="1" applyBorder="1" applyAlignment="1">
      <alignment vertical="center"/>
    </xf>
    <xf numFmtId="164" fontId="2" fillId="0" borderId="1" xfId="3" applyNumberFormat="1" applyFont="1" applyFill="1" applyBorder="1" applyAlignment="1">
      <alignment vertical="center"/>
    </xf>
    <xf numFmtId="0" fontId="2" fillId="0" borderId="25" xfId="3" applyFont="1" applyBorder="1" applyAlignment="1">
      <alignment horizontal="left" vertical="center" wrapText="1"/>
    </xf>
    <xf numFmtId="0" fontId="5" fillId="0" borderId="18" xfId="3" applyFont="1" applyBorder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164" fontId="5" fillId="3" borderId="1" xfId="3" applyNumberFormat="1" applyFont="1" applyFill="1" applyBorder="1" applyAlignment="1">
      <alignment vertical="center"/>
    </xf>
    <xf numFmtId="164" fontId="2" fillId="3" borderId="26" xfId="3" applyNumberFormat="1" applyFont="1" applyFill="1" applyBorder="1" applyAlignment="1">
      <alignment vertical="center"/>
    </xf>
    <xf numFmtId="0" fontId="2" fillId="3" borderId="25" xfId="3" applyFont="1" applyFill="1" applyBorder="1" applyAlignment="1">
      <alignment horizontal="left" vertical="center" wrapText="1"/>
    </xf>
    <xf numFmtId="0" fontId="2" fillId="3" borderId="26" xfId="3" applyFont="1" applyFill="1" applyBorder="1" applyAlignment="1">
      <alignment vertical="center"/>
    </xf>
    <xf numFmtId="0" fontId="2" fillId="3" borderId="26" xfId="2" applyFont="1" applyFill="1" applyBorder="1" applyAlignment="1">
      <alignment vertical="center"/>
    </xf>
    <xf numFmtId="43" fontId="2" fillId="0" borderId="1" xfId="1" applyFont="1" applyBorder="1" applyAlignment="1">
      <alignment vertical="center"/>
    </xf>
    <xf numFmtId="0" fontId="2" fillId="0" borderId="26" xfId="3" applyFont="1" applyBorder="1" applyAlignment="1">
      <alignment vertical="center"/>
    </xf>
    <xf numFmtId="49" fontId="14" fillId="4" borderId="25" xfId="3" applyNumberFormat="1" applyFont="1" applyFill="1" applyBorder="1" applyAlignment="1" applyProtection="1">
      <alignment horizontal="left" vertical="center" wrapText="1"/>
      <protection locked="0"/>
    </xf>
    <xf numFmtId="49" fontId="14" fillId="4" borderId="1" xfId="0" applyNumberFormat="1" applyFont="1" applyFill="1" applyBorder="1" applyAlignment="1" applyProtection="1">
      <alignment horizontal="left" vertical="center" wrapText="1"/>
      <protection locked="0"/>
    </xf>
    <xf numFmtId="0" fontId="2" fillId="3" borderId="26" xfId="3" quotePrefix="1" applyFont="1" applyFill="1" applyBorder="1" applyAlignment="1">
      <alignment horizontal="right" vertical="center"/>
    </xf>
    <xf numFmtId="164" fontId="2" fillId="0" borderId="26" xfId="3" applyNumberFormat="1" applyFont="1" applyFill="1" applyBorder="1" applyAlignment="1">
      <alignment vertical="center"/>
    </xf>
    <xf numFmtId="0" fontId="2" fillId="0" borderId="26" xfId="2" applyFont="1" applyBorder="1" applyAlignment="1">
      <alignment vertical="center"/>
    </xf>
    <xf numFmtId="0" fontId="10" fillId="3" borderId="1" xfId="2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/>
    </xf>
    <xf numFmtId="0" fontId="18" fillId="3" borderId="0" xfId="2" applyFont="1" applyFill="1" applyAlignment="1">
      <alignment horizontal="right" vertical="center"/>
    </xf>
    <xf numFmtId="0" fontId="19" fillId="3" borderId="0" xfId="2" applyFont="1" applyFill="1"/>
    <xf numFmtId="0" fontId="1" fillId="3" borderId="0" xfId="2" applyFill="1"/>
    <xf numFmtId="0" fontId="12" fillId="3" borderId="0" xfId="2" applyFont="1" applyFill="1"/>
    <xf numFmtId="0" fontId="20" fillId="0" borderId="0" xfId="2" applyFont="1" applyAlignment="1">
      <alignment horizontal="center" vertical="center" wrapText="1"/>
    </xf>
    <xf numFmtId="0" fontId="14" fillId="0" borderId="0" xfId="3" applyNumberFormat="1" applyFont="1" applyFill="1" applyBorder="1" applyAlignment="1" applyProtection="1">
      <alignment horizontal="left"/>
      <protection locked="0"/>
    </xf>
    <xf numFmtId="43" fontId="6" fillId="0" borderId="0" xfId="4" applyFont="1"/>
    <xf numFmtId="0" fontId="22" fillId="0" borderId="0" xfId="5" applyFont="1" applyAlignment="1"/>
    <xf numFmtId="0" fontId="1" fillId="0" borderId="0" xfId="6" applyAlignment="1">
      <alignment vertical="center"/>
    </xf>
    <xf numFmtId="0" fontId="22" fillId="0" borderId="0" xfId="5" applyFont="1"/>
    <xf numFmtId="0" fontId="1" fillId="0" borderId="0" xfId="7" applyAlignment="1">
      <alignment vertical="center"/>
    </xf>
    <xf numFmtId="43" fontId="1" fillId="0" borderId="0" xfId="8" applyFont="1"/>
    <xf numFmtId="0" fontId="18" fillId="0" borderId="0" xfId="2" applyFont="1"/>
    <xf numFmtId="0" fontId="19" fillId="0" borderId="0" xfId="7" applyFont="1" applyAlignment="1">
      <alignment vertical="center"/>
    </xf>
    <xf numFmtId="0" fontId="23" fillId="0" borderId="0" xfId="7" applyFont="1" applyAlignment="1">
      <alignment vertical="center" wrapText="1"/>
    </xf>
    <xf numFmtId="43" fontId="1" fillId="0" borderId="0" xfId="9" applyFont="1"/>
    <xf numFmtId="0" fontId="1" fillId="0" borderId="0" xfId="7"/>
    <xf numFmtId="0" fontId="26" fillId="0" borderId="0" xfId="10" applyFont="1"/>
    <xf numFmtId="0" fontId="17" fillId="0" borderId="0" xfId="7" applyFont="1" applyFill="1" applyAlignment="1">
      <alignment vertical="center" wrapText="1"/>
    </xf>
    <xf numFmtId="0" fontId="10" fillId="2" borderId="24" xfId="7" applyFont="1" applyFill="1" applyBorder="1" applyAlignment="1">
      <alignment horizontal="center" vertical="center" wrapText="1"/>
    </xf>
    <xf numFmtId="0" fontId="10" fillId="2" borderId="3" xfId="7" applyFont="1" applyFill="1" applyBorder="1" applyAlignment="1">
      <alignment horizontal="center" vertical="center" wrapText="1"/>
    </xf>
    <xf numFmtId="0" fontId="10" fillId="2" borderId="25" xfId="7" applyFont="1" applyFill="1" applyBorder="1" applyAlignment="1">
      <alignment horizontal="center" vertical="center" wrapText="1"/>
    </xf>
    <xf numFmtId="0" fontId="18" fillId="3" borderId="24" xfId="7" quotePrefix="1" applyNumberFormat="1" applyFont="1" applyFill="1" applyBorder="1" applyAlignment="1">
      <alignment horizontal="center" vertical="center"/>
    </xf>
    <xf numFmtId="41" fontId="18" fillId="3" borderId="24" xfId="11" applyNumberFormat="1" applyFont="1" applyFill="1" applyBorder="1" applyAlignment="1">
      <alignment vertical="center" wrapText="1"/>
    </xf>
    <xf numFmtId="164" fontId="18" fillId="3" borderId="26" xfId="7" applyNumberFormat="1" applyFont="1" applyFill="1" applyBorder="1" applyAlignment="1">
      <alignment vertical="center"/>
    </xf>
    <xf numFmtId="164" fontId="18" fillId="3" borderId="24" xfId="7" applyNumberFormat="1" applyFont="1" applyFill="1" applyBorder="1" applyAlignment="1">
      <alignment vertical="center"/>
    </xf>
    <xf numFmtId="41" fontId="28" fillId="3" borderId="27" xfId="7" applyNumberFormat="1" applyFont="1" applyFill="1" applyBorder="1" applyAlignment="1">
      <alignment horizontal="center" vertical="center"/>
    </xf>
    <xf numFmtId="0" fontId="28" fillId="3" borderId="27" xfId="7" quotePrefix="1" applyNumberFormat="1" applyFont="1" applyFill="1" applyBorder="1" applyAlignment="1">
      <alignment horizontal="center" vertical="center"/>
    </xf>
    <xf numFmtId="41" fontId="29" fillId="3" borderId="27" xfId="11" applyNumberFormat="1" applyFont="1" applyFill="1" applyBorder="1" applyAlignment="1">
      <alignment vertical="center" wrapText="1"/>
    </xf>
    <xf numFmtId="164" fontId="28" fillId="3" borderId="27" xfId="7" applyNumberFormat="1" applyFont="1" applyFill="1" applyBorder="1" applyAlignment="1">
      <alignment vertical="center"/>
    </xf>
    <xf numFmtId="165" fontId="28" fillId="3" borderId="27" xfId="7" applyNumberFormat="1" applyFont="1" applyFill="1" applyBorder="1" applyAlignment="1">
      <alignment vertical="center"/>
    </xf>
    <xf numFmtId="41" fontId="28" fillId="3" borderId="28" xfId="7" applyNumberFormat="1" applyFont="1" applyFill="1" applyBorder="1" applyAlignment="1">
      <alignment horizontal="center" vertical="center"/>
    </xf>
    <xf numFmtId="0" fontId="28" fillId="3" borderId="28" xfId="7" quotePrefix="1" applyNumberFormat="1" applyFont="1" applyFill="1" applyBorder="1" applyAlignment="1">
      <alignment horizontal="center" vertical="center"/>
    </xf>
    <xf numFmtId="41" fontId="29" fillId="3" borderId="28" xfId="11" applyNumberFormat="1" applyFont="1" applyFill="1" applyBorder="1" applyAlignment="1">
      <alignment vertical="center" wrapText="1"/>
    </xf>
    <xf numFmtId="164" fontId="28" fillId="3" borderId="28" xfId="7" applyNumberFormat="1" applyFont="1" applyFill="1" applyBorder="1" applyAlignment="1">
      <alignment vertical="center"/>
    </xf>
    <xf numFmtId="165" fontId="28" fillId="3" borderId="28" xfId="7" applyNumberFormat="1" applyFont="1" applyFill="1" applyBorder="1" applyAlignment="1">
      <alignment vertical="center"/>
    </xf>
    <xf numFmtId="0" fontId="18" fillId="3" borderId="1" xfId="7" quotePrefix="1" applyNumberFormat="1" applyFont="1" applyFill="1" applyBorder="1" applyAlignment="1">
      <alignment horizontal="center" vertical="center"/>
    </xf>
    <xf numFmtId="0" fontId="6" fillId="4" borderId="29" xfId="0" applyFont="1" applyFill="1" applyBorder="1" applyAlignment="1" applyProtection="1">
      <alignment vertical="center" wrapText="1" shrinkToFit="1"/>
      <protection locked="0"/>
    </xf>
    <xf numFmtId="43" fontId="6" fillId="4" borderId="30" xfId="1" applyFont="1" applyFill="1" applyBorder="1" applyAlignment="1" applyProtection="1">
      <alignment horizontal="right" vertical="center" shrinkToFit="1"/>
      <protection locked="0"/>
    </xf>
    <xf numFmtId="43" fontId="6" fillId="4" borderId="30" xfId="1" applyFont="1" applyFill="1" applyBorder="1" applyAlignment="1" applyProtection="1">
      <alignment vertical="center" shrinkToFit="1"/>
      <protection locked="0"/>
    </xf>
    <xf numFmtId="165" fontId="28" fillId="3" borderId="1" xfId="7" applyNumberFormat="1" applyFont="1" applyFill="1" applyBorder="1" applyAlignment="1">
      <alignment vertical="center"/>
    </xf>
    <xf numFmtId="164" fontId="18" fillId="3" borderId="1" xfId="7" applyNumberFormat="1" applyFont="1" applyFill="1" applyBorder="1" applyAlignment="1">
      <alignment vertical="center" wrapText="1"/>
    </xf>
    <xf numFmtId="164" fontId="28" fillId="3" borderId="1" xfId="7" applyNumberFormat="1" applyFont="1" applyFill="1" applyBorder="1" applyAlignment="1">
      <alignment vertical="center"/>
    </xf>
    <xf numFmtId="0" fontId="18" fillId="3" borderId="1" xfId="7" applyFont="1" applyFill="1" applyBorder="1" applyAlignment="1">
      <alignment horizontal="left" vertical="center" wrapText="1"/>
    </xf>
    <xf numFmtId="0" fontId="18" fillId="3" borderId="1" xfId="7" applyNumberFormat="1" applyFont="1" applyFill="1" applyBorder="1" applyAlignment="1">
      <alignment horizontal="center" vertical="center"/>
    </xf>
    <xf numFmtId="41" fontId="18" fillId="3" borderId="1" xfId="7" applyNumberFormat="1" applyFont="1" applyFill="1" applyBorder="1" applyAlignment="1">
      <alignment vertical="center" wrapText="1"/>
    </xf>
    <xf numFmtId="164" fontId="18" fillId="3" borderId="1" xfId="7" applyNumberFormat="1" applyFont="1" applyFill="1" applyBorder="1" applyAlignment="1">
      <alignment vertical="center"/>
    </xf>
    <xf numFmtId="0" fontId="18" fillId="3" borderId="1" xfId="7" applyFont="1" applyFill="1" applyBorder="1" applyAlignment="1">
      <alignment vertical="center" wrapText="1"/>
    </xf>
    <xf numFmtId="0" fontId="18" fillId="3" borderId="1" xfId="12" applyNumberFormat="1" applyFont="1" applyFill="1" applyBorder="1" applyAlignment="1">
      <alignment horizontal="center" vertical="center"/>
    </xf>
    <xf numFmtId="0" fontId="18" fillId="3" borderId="1" xfId="7" applyFont="1" applyFill="1" applyBorder="1" applyAlignment="1">
      <alignment vertical="center"/>
    </xf>
    <xf numFmtId="0" fontId="18" fillId="3" borderId="24" xfId="12" applyNumberFormat="1" applyFont="1" applyFill="1" applyBorder="1" applyAlignment="1">
      <alignment horizontal="center" vertical="center"/>
    </xf>
    <xf numFmtId="41" fontId="18" fillId="3" borderId="24" xfId="7" applyNumberFormat="1" applyFont="1" applyFill="1" applyBorder="1" applyAlignment="1">
      <alignment vertical="center" wrapText="1"/>
    </xf>
    <xf numFmtId="0" fontId="18" fillId="3" borderId="26" xfId="7" applyFont="1" applyFill="1" applyBorder="1" applyAlignment="1">
      <alignment horizontal="center" vertical="center"/>
    </xf>
    <xf numFmtId="0" fontId="18" fillId="3" borderId="26" xfId="7" applyNumberFormat="1" applyFont="1" applyFill="1" applyBorder="1" applyAlignment="1">
      <alignment horizontal="center" vertical="center"/>
    </xf>
    <xf numFmtId="41" fontId="18" fillId="3" borderId="26" xfId="7" applyNumberFormat="1" applyFont="1" applyFill="1" applyBorder="1" applyAlignment="1">
      <alignment vertical="center" wrapText="1"/>
    </xf>
    <xf numFmtId="0" fontId="18" fillId="3" borderId="31" xfId="7" applyFont="1" applyFill="1" applyBorder="1" applyAlignment="1">
      <alignment horizontal="center" vertical="center"/>
    </xf>
    <xf numFmtId="0" fontId="18" fillId="3" borderId="31" xfId="7" applyNumberFormat="1" applyFont="1" applyFill="1" applyBorder="1" applyAlignment="1">
      <alignment horizontal="center" vertical="center"/>
    </xf>
    <xf numFmtId="41" fontId="30" fillId="3" borderId="27" xfId="7" applyNumberFormat="1" applyFont="1" applyFill="1" applyBorder="1" applyAlignment="1">
      <alignment vertical="center" wrapText="1"/>
    </xf>
    <xf numFmtId="164" fontId="18" fillId="3" borderId="31" xfId="7" applyNumberFormat="1" applyFont="1" applyFill="1" applyBorder="1" applyAlignment="1">
      <alignment vertical="center"/>
    </xf>
    <xf numFmtId="41" fontId="30" fillId="3" borderId="32" xfId="7" applyNumberFormat="1" applyFont="1" applyFill="1" applyBorder="1" applyAlignment="1">
      <alignment vertical="center" wrapText="1"/>
    </xf>
    <xf numFmtId="164" fontId="18" fillId="3" borderId="25" xfId="7" applyNumberFormat="1" applyFont="1" applyFill="1" applyBorder="1" applyAlignment="1">
      <alignment vertical="center"/>
    </xf>
    <xf numFmtId="0" fontId="31" fillId="3" borderId="1" xfId="7" applyFont="1" applyFill="1" applyBorder="1" applyAlignment="1">
      <alignment horizontal="center" vertical="center"/>
    </xf>
    <xf numFmtId="41" fontId="13" fillId="3" borderId="1" xfId="7" applyNumberFormat="1" applyFont="1" applyFill="1" applyBorder="1" applyAlignment="1">
      <alignment vertical="center" wrapText="1"/>
    </xf>
    <xf numFmtId="164" fontId="31" fillId="3" borderId="1" xfId="7" applyNumberFormat="1" applyFont="1" applyFill="1" applyBorder="1" applyAlignment="1">
      <alignment vertical="center" wrapText="1"/>
    </xf>
    <xf numFmtId="0" fontId="18" fillId="3" borderId="1" xfId="7" applyFont="1" applyFill="1" applyBorder="1" applyAlignment="1">
      <alignment horizontal="center" vertical="center"/>
    </xf>
    <xf numFmtId="164" fontId="31" fillId="3" borderId="24" xfId="7" applyNumberFormat="1" applyFont="1" applyFill="1" applyBorder="1" applyAlignment="1">
      <alignment vertical="center" wrapText="1"/>
    </xf>
    <xf numFmtId="0" fontId="18" fillId="3" borderId="24" xfId="7" applyFont="1" applyFill="1" applyBorder="1" applyAlignment="1">
      <alignment vertical="center"/>
    </xf>
    <xf numFmtId="0" fontId="18" fillId="3" borderId="32" xfId="7" applyNumberFormat="1" applyFont="1" applyFill="1" applyBorder="1" applyAlignment="1">
      <alignment horizontal="center" vertical="center"/>
    </xf>
    <xf numFmtId="164" fontId="18" fillId="3" borderId="32" xfId="7" applyNumberFormat="1" applyFont="1" applyFill="1" applyBorder="1" applyAlignment="1">
      <alignment vertical="center"/>
    </xf>
    <xf numFmtId="164" fontId="18" fillId="3" borderId="32" xfId="7" applyNumberFormat="1" applyFont="1" applyFill="1" applyBorder="1" applyAlignment="1">
      <alignment horizontal="center" vertical="center"/>
    </xf>
    <xf numFmtId="41" fontId="18" fillId="3" borderId="1" xfId="7" applyNumberFormat="1" applyFont="1" applyFill="1" applyBorder="1" applyAlignment="1">
      <alignment horizontal="left" vertical="center" wrapText="1"/>
    </xf>
    <xf numFmtId="164" fontId="18" fillId="3" borderId="1" xfId="7" applyNumberFormat="1" applyFont="1" applyFill="1" applyBorder="1" applyAlignment="1">
      <alignment horizontal="center" vertical="center"/>
    </xf>
    <xf numFmtId="0" fontId="18" fillId="3" borderId="24" xfId="7" applyFont="1" applyFill="1" applyBorder="1" applyAlignment="1">
      <alignment vertical="center" wrapText="1"/>
    </xf>
    <xf numFmtId="0" fontId="18" fillId="3" borderId="24" xfId="7" applyNumberFormat="1" applyFont="1" applyFill="1" applyBorder="1" applyAlignment="1">
      <alignment vertical="center"/>
    </xf>
    <xf numFmtId="164" fontId="18" fillId="3" borderId="24" xfId="7" applyNumberFormat="1" applyFont="1" applyFill="1" applyBorder="1" applyAlignment="1">
      <alignment vertical="center" wrapText="1"/>
    </xf>
    <xf numFmtId="0" fontId="18" fillId="3" borderId="3" xfId="7" applyNumberFormat="1" applyFont="1" applyFill="1" applyBorder="1" applyAlignment="1">
      <alignment vertical="center"/>
    </xf>
    <xf numFmtId="0" fontId="18" fillId="3" borderId="27" xfId="7" applyNumberFormat="1" applyFont="1" applyFill="1" applyBorder="1" applyAlignment="1">
      <alignment horizontal="center" vertical="center"/>
    </xf>
    <xf numFmtId="0" fontId="30" fillId="3" borderId="32" xfId="3" applyFont="1" applyFill="1" applyBorder="1" applyAlignment="1">
      <alignment wrapText="1"/>
    </xf>
    <xf numFmtId="164" fontId="30" fillId="3" borderId="27" xfId="7" applyNumberFormat="1" applyFont="1" applyFill="1" applyBorder="1" applyAlignment="1">
      <alignment vertical="center"/>
    </xf>
    <xf numFmtId="164" fontId="30" fillId="3" borderId="24" xfId="7" applyNumberFormat="1" applyFont="1" applyFill="1" applyBorder="1" applyAlignment="1">
      <alignment vertical="center" wrapText="1"/>
    </xf>
    <xf numFmtId="164" fontId="32" fillId="3" borderId="28" xfId="7" applyNumberFormat="1" applyFont="1" applyFill="1" applyBorder="1" applyAlignment="1">
      <alignment vertical="center"/>
    </xf>
    <xf numFmtId="0" fontId="18" fillId="3" borderId="3" xfId="7" applyNumberFormat="1" applyFont="1" applyFill="1" applyBorder="1" applyAlignment="1">
      <alignment horizontal="center" vertical="center"/>
    </xf>
    <xf numFmtId="0" fontId="30" fillId="3" borderId="25" xfId="3" applyFont="1" applyFill="1" applyBorder="1" applyAlignment="1">
      <alignment wrapText="1"/>
    </xf>
    <xf numFmtId="164" fontId="32" fillId="3" borderId="3" xfId="7" applyNumberFormat="1" applyFont="1" applyFill="1" applyBorder="1" applyAlignment="1">
      <alignment vertical="center"/>
    </xf>
    <xf numFmtId="0" fontId="30" fillId="3" borderId="25" xfId="3" applyFont="1" applyFill="1" applyBorder="1" applyAlignment="1">
      <alignment vertical="center" wrapText="1"/>
    </xf>
    <xf numFmtId="164" fontId="30" fillId="3" borderId="32" xfId="7" applyNumberFormat="1" applyFont="1" applyFill="1" applyBorder="1" applyAlignment="1">
      <alignment vertical="center"/>
    </xf>
    <xf numFmtId="0" fontId="13" fillId="3" borderId="1" xfId="7" applyNumberFormat="1" applyFont="1" applyFill="1" applyBorder="1" applyAlignment="1">
      <alignment horizontal="center" vertical="center"/>
    </xf>
    <xf numFmtId="164" fontId="33" fillId="3" borderId="1" xfId="7" applyNumberFormat="1" applyFont="1" applyFill="1" applyBorder="1" applyAlignment="1">
      <alignment vertical="center"/>
    </xf>
    <xf numFmtId="41" fontId="13" fillId="3" borderId="25" xfId="7" applyNumberFormat="1" applyFont="1" applyFill="1" applyBorder="1" applyAlignment="1">
      <alignment horizontal="left" vertical="center" wrapText="1"/>
    </xf>
    <xf numFmtId="164" fontId="13" fillId="3" borderId="25" xfId="7" applyNumberFormat="1" applyFont="1" applyFill="1" applyBorder="1" applyAlignment="1">
      <alignment vertical="center"/>
    </xf>
    <xf numFmtId="164" fontId="34" fillId="3" borderId="25" xfId="7" applyNumberFormat="1" applyFont="1" applyFill="1" applyBorder="1" applyAlignment="1">
      <alignment vertical="center"/>
    </xf>
    <xf numFmtId="164" fontId="35" fillId="3" borderId="25" xfId="7" applyNumberFormat="1" applyFont="1" applyFill="1" applyBorder="1" applyAlignment="1">
      <alignment vertical="center" wrapText="1"/>
    </xf>
    <xf numFmtId="0" fontId="31" fillId="3" borderId="25" xfId="7" applyFont="1" applyFill="1" applyBorder="1" applyAlignment="1">
      <alignment vertical="center" wrapText="1"/>
    </xf>
    <xf numFmtId="0" fontId="18" fillId="3" borderId="27" xfId="7" applyFont="1" applyFill="1" applyBorder="1" applyAlignment="1">
      <alignment horizontal="center" vertical="center"/>
    </xf>
    <xf numFmtId="164" fontId="18" fillId="3" borderId="27" xfId="7" applyNumberFormat="1" applyFont="1" applyFill="1" applyBorder="1" applyAlignment="1">
      <alignment vertical="center"/>
    </xf>
    <xf numFmtId="0" fontId="18" fillId="3" borderId="28" xfId="7" applyNumberFormat="1" applyFont="1" applyFill="1" applyBorder="1" applyAlignment="1">
      <alignment horizontal="center" vertical="center"/>
    </xf>
    <xf numFmtId="0" fontId="18" fillId="3" borderId="28" xfId="7" applyFont="1" applyFill="1" applyBorder="1" applyAlignment="1">
      <alignment horizontal="center" vertical="center"/>
    </xf>
    <xf numFmtId="0" fontId="7" fillId="3" borderId="25" xfId="7" applyNumberFormat="1" applyFont="1" applyFill="1" applyBorder="1" applyAlignment="1">
      <alignment horizontal="center" vertical="center"/>
    </xf>
    <xf numFmtId="41" fontId="7" fillId="3" borderId="3" xfId="7" applyNumberFormat="1" applyFont="1" applyFill="1" applyBorder="1" applyAlignment="1">
      <alignment vertical="center" wrapText="1"/>
    </xf>
    <xf numFmtId="164" fontId="36" fillId="3" borderId="24" xfId="7" applyNumberFormat="1" applyFont="1" applyFill="1" applyBorder="1" applyAlignment="1">
      <alignment vertical="center"/>
    </xf>
    <xf numFmtId="164" fontId="35" fillId="3" borderId="1" xfId="7" applyNumberFormat="1" applyFont="1" applyFill="1" applyBorder="1" applyAlignment="1">
      <alignment vertical="center" wrapText="1"/>
    </xf>
    <xf numFmtId="41" fontId="7" fillId="3" borderId="1" xfId="7" applyNumberFormat="1" applyFont="1" applyFill="1" applyBorder="1" applyAlignment="1">
      <alignment vertical="center" wrapText="1"/>
    </xf>
    <xf numFmtId="0" fontId="31" fillId="3" borderId="24" xfId="7" applyFont="1" applyFill="1" applyBorder="1" applyAlignment="1">
      <alignment vertical="center" wrapText="1"/>
    </xf>
    <xf numFmtId="0" fontId="7" fillId="3" borderId="3" xfId="7" applyNumberFormat="1" applyFont="1" applyFill="1" applyBorder="1" applyAlignment="1">
      <alignment horizontal="center" vertical="center"/>
    </xf>
    <xf numFmtId="164" fontId="35" fillId="3" borderId="24" xfId="7" applyNumberFormat="1" applyFont="1" applyFill="1" applyBorder="1" applyAlignment="1">
      <alignment vertical="center" wrapText="1"/>
    </xf>
    <xf numFmtId="0" fontId="7" fillId="3" borderId="24" xfId="7" applyNumberFormat="1" applyFont="1" applyFill="1" applyBorder="1" applyAlignment="1">
      <alignment vertical="center"/>
    </xf>
    <xf numFmtId="0" fontId="7" fillId="3" borderId="24" xfId="7" applyNumberFormat="1" applyFont="1" applyFill="1" applyBorder="1" applyAlignment="1">
      <alignment horizontal="center" vertical="center" wrapText="1"/>
    </xf>
    <xf numFmtId="41" fontId="7" fillId="3" borderId="24" xfId="7" applyNumberFormat="1" applyFont="1" applyFill="1" applyBorder="1" applyAlignment="1">
      <alignment vertical="center" wrapText="1"/>
    </xf>
    <xf numFmtId="164" fontId="10" fillId="3" borderId="36" xfId="7" applyNumberFormat="1" applyFont="1" applyFill="1" applyBorder="1" applyAlignment="1">
      <alignment vertical="center"/>
    </xf>
    <xf numFmtId="164" fontId="10" fillId="3" borderId="36" xfId="7" applyNumberFormat="1" applyFont="1" applyFill="1" applyBorder="1" applyAlignment="1">
      <alignment vertical="center" wrapText="1"/>
    </xf>
    <xf numFmtId="0" fontId="10" fillId="3" borderId="20" xfId="7" applyFont="1" applyFill="1" applyBorder="1" applyAlignment="1">
      <alignment horizontal="center" vertical="center"/>
    </xf>
    <xf numFmtId="43" fontId="1" fillId="0" borderId="0" xfId="7" applyNumberFormat="1" applyAlignment="1">
      <alignment vertical="center"/>
    </xf>
    <xf numFmtId="0" fontId="1" fillId="0" borderId="0" xfId="7" applyFont="1" applyAlignment="1">
      <alignment vertical="center"/>
    </xf>
    <xf numFmtId="0" fontId="33" fillId="0" borderId="0" xfId="7" applyFont="1" applyAlignment="1">
      <alignment vertical="center"/>
    </xf>
    <xf numFmtId="0" fontId="18" fillId="3" borderId="37" xfId="7" applyFont="1" applyFill="1" applyBorder="1" applyAlignment="1">
      <alignment horizontal="center" vertical="center"/>
    </xf>
    <xf numFmtId="0" fontId="18" fillId="3" borderId="10" xfId="7" applyNumberFormat="1" applyFont="1" applyFill="1" applyBorder="1" applyAlignment="1">
      <alignment horizontal="center" vertical="center"/>
    </xf>
    <xf numFmtId="164" fontId="18" fillId="3" borderId="3" xfId="7" applyNumberFormat="1" applyFont="1" applyFill="1" applyBorder="1" applyAlignment="1">
      <alignment vertical="center"/>
    </xf>
    <xf numFmtId="0" fontId="37" fillId="0" borderId="0" xfId="13"/>
    <xf numFmtId="0" fontId="7" fillId="0" borderId="0" xfId="14" applyFont="1" applyBorder="1"/>
    <xf numFmtId="0" fontId="39" fillId="0" borderId="0" xfId="13" applyFont="1"/>
    <xf numFmtId="0" fontId="40" fillId="5" borderId="1" xfId="15" applyFont="1" applyFill="1" applyBorder="1" applyAlignment="1">
      <alignment horizontal="center" vertical="center" wrapText="1"/>
    </xf>
    <xf numFmtId="0" fontId="42" fillId="3" borderId="26" xfId="15" applyFont="1" applyFill="1" applyBorder="1" applyAlignment="1">
      <alignment vertical="center" wrapText="1"/>
    </xf>
    <xf numFmtId="43" fontId="42" fillId="3" borderId="26" xfId="9" applyNumberFormat="1" applyFont="1" applyFill="1" applyBorder="1" applyAlignment="1">
      <alignment horizontal="left" vertical="center" wrapText="1"/>
    </xf>
    <xf numFmtId="0" fontId="43" fillId="3" borderId="27" xfId="15" applyFont="1" applyFill="1" applyBorder="1" applyAlignment="1">
      <alignment horizontal="center" vertical="center"/>
    </xf>
    <xf numFmtId="0" fontId="43" fillId="3" borderId="27" xfId="15" applyFont="1" applyFill="1" applyBorder="1" applyAlignment="1">
      <alignment horizontal="center" vertical="center" wrapText="1"/>
    </xf>
    <xf numFmtId="0" fontId="44" fillId="3" borderId="27" xfId="3" applyFont="1" applyFill="1" applyBorder="1" applyAlignment="1">
      <alignment horizontal="left" vertical="center" wrapText="1"/>
    </xf>
    <xf numFmtId="43" fontId="42" fillId="3" borderId="27" xfId="16" applyFont="1" applyFill="1" applyBorder="1" applyAlignment="1">
      <alignment horizontal="center" vertical="center"/>
    </xf>
    <xf numFmtId="0" fontId="43" fillId="3" borderId="27" xfId="15" quotePrefix="1" applyFont="1" applyFill="1" applyBorder="1" applyAlignment="1">
      <alignment horizontal="center" vertical="center" wrapText="1"/>
    </xf>
    <xf numFmtId="0" fontId="42" fillId="3" borderId="31" xfId="15" applyFont="1" applyFill="1" applyBorder="1" applyAlignment="1">
      <alignment vertical="center" wrapText="1"/>
    </xf>
    <xf numFmtId="43" fontId="42" fillId="3" borderId="31" xfId="9" applyNumberFormat="1" applyFont="1" applyFill="1" applyBorder="1" applyAlignment="1">
      <alignment horizontal="left" vertical="center" wrapText="1"/>
    </xf>
    <xf numFmtId="0" fontId="43" fillId="3" borderId="28" xfId="15" applyFont="1" applyFill="1" applyBorder="1" applyAlignment="1">
      <alignment horizontal="center" vertical="center"/>
    </xf>
    <xf numFmtId="0" fontId="43" fillId="3" borderId="28" xfId="15" applyFont="1" applyFill="1" applyBorder="1" applyAlignment="1">
      <alignment horizontal="center" vertical="center" wrapText="1"/>
    </xf>
    <xf numFmtId="0" fontId="42" fillId="3" borderId="27" xfId="15" applyFont="1" applyFill="1" applyBorder="1" applyAlignment="1">
      <alignment horizontal="center" vertical="center" wrapText="1"/>
    </xf>
    <xf numFmtId="0" fontId="42" fillId="3" borderId="27" xfId="15" applyFont="1" applyFill="1" applyBorder="1" applyAlignment="1">
      <alignment vertical="center" wrapText="1"/>
    </xf>
    <xf numFmtId="43" fontId="42" fillId="3" borderId="28" xfId="9" applyNumberFormat="1" applyFont="1" applyFill="1" applyBorder="1" applyAlignment="1">
      <alignment horizontal="left" vertical="center" wrapText="1"/>
    </xf>
    <xf numFmtId="0" fontId="42" fillId="3" borderId="28" xfId="15" applyFont="1" applyFill="1" applyBorder="1" applyAlignment="1">
      <alignment vertical="center" wrapText="1"/>
    </xf>
    <xf numFmtId="0" fontId="42" fillId="3" borderId="32" xfId="15" applyFont="1" applyFill="1" applyBorder="1" applyAlignment="1">
      <alignment horizontal="center" vertical="center" wrapText="1"/>
    </xf>
    <xf numFmtId="43" fontId="41" fillId="5" borderId="17" xfId="1" applyFont="1" applyFill="1" applyBorder="1" applyAlignment="1">
      <alignment horizontal="center" vertical="center"/>
    </xf>
    <xf numFmtId="43" fontId="45" fillId="5" borderId="1" xfId="16" applyFont="1" applyFill="1" applyBorder="1" applyAlignment="1">
      <alignment vertical="center"/>
    </xf>
    <xf numFmtId="0" fontId="43" fillId="5" borderId="1" xfId="15" applyFont="1" applyFill="1" applyBorder="1" applyAlignment="1">
      <alignment horizontal="center" vertical="center"/>
    </xf>
    <xf numFmtId="0" fontId="43" fillId="5" borderId="1" xfId="15" applyFont="1" applyFill="1" applyBorder="1" applyAlignment="1">
      <alignment horizontal="center" vertical="center" wrapText="1"/>
    </xf>
    <xf numFmtId="0" fontId="42" fillId="3" borderId="26" xfId="15" applyFont="1" applyFill="1" applyBorder="1" applyAlignment="1">
      <alignment horizontal="left" vertical="center" wrapText="1"/>
    </xf>
    <xf numFmtId="0" fontId="43" fillId="3" borderId="26" xfId="15" quotePrefix="1" applyFont="1" applyFill="1" applyBorder="1" applyAlignment="1">
      <alignment horizontal="center" vertical="center" wrapText="1"/>
    </xf>
    <xf numFmtId="0" fontId="43" fillId="3" borderId="26" xfId="15" applyFont="1" applyFill="1" applyBorder="1" applyAlignment="1">
      <alignment horizontal="center" vertical="center" wrapText="1"/>
    </xf>
    <xf numFmtId="0" fontId="42" fillId="3" borderId="27" xfId="15" applyFont="1" applyFill="1" applyBorder="1" applyAlignment="1">
      <alignment horizontal="left" vertical="center" wrapText="1"/>
    </xf>
    <xf numFmtId="43" fontId="42" fillId="3" borderId="27" xfId="1" applyFont="1" applyFill="1" applyBorder="1" applyAlignment="1">
      <alignment horizontal="left" wrapText="1"/>
    </xf>
    <xf numFmtId="43" fontId="42" fillId="3" borderId="27" xfId="9" applyNumberFormat="1" applyFont="1" applyFill="1" applyBorder="1" applyAlignment="1">
      <alignment horizontal="center" vertical="center" wrapText="1"/>
    </xf>
    <xf numFmtId="0" fontId="43" fillId="3" borderId="32" xfId="3" applyFont="1" applyFill="1" applyBorder="1" applyAlignment="1">
      <alignment horizontal="left" vertical="center" wrapText="1"/>
    </xf>
    <xf numFmtId="43" fontId="42" fillId="3" borderId="32" xfId="9" applyFont="1" applyFill="1" applyBorder="1" applyAlignment="1">
      <alignment horizontal="center" vertical="center"/>
    </xf>
    <xf numFmtId="0" fontId="43" fillId="3" borderId="31" xfId="3" applyFont="1" applyFill="1" applyBorder="1" applyAlignment="1">
      <alignment vertical="center" wrapText="1"/>
    </xf>
    <xf numFmtId="0" fontId="43" fillId="3" borderId="26" xfId="15" applyFont="1" applyFill="1" applyBorder="1" applyAlignment="1">
      <alignment horizontal="center" vertical="center"/>
    </xf>
    <xf numFmtId="43" fontId="42" fillId="3" borderId="27" xfId="9" applyNumberFormat="1" applyFont="1" applyFill="1" applyBorder="1" applyAlignment="1">
      <alignment horizontal="left" vertical="center" wrapText="1"/>
    </xf>
    <xf numFmtId="0" fontId="43" fillId="3" borderId="27" xfId="3" applyFont="1" applyFill="1" applyBorder="1" applyAlignment="1">
      <alignment vertical="center" wrapText="1"/>
    </xf>
    <xf numFmtId="43" fontId="44" fillId="3" borderId="27" xfId="16" applyFont="1" applyFill="1" applyBorder="1" applyAlignment="1">
      <alignment vertical="center"/>
    </xf>
    <xf numFmtId="43" fontId="44" fillId="3" borderId="28" xfId="16" applyFont="1" applyFill="1" applyBorder="1" applyAlignment="1">
      <alignment vertical="center"/>
    </xf>
    <xf numFmtId="0" fontId="43" fillId="3" borderId="25" xfId="15" quotePrefix="1" applyFont="1" applyFill="1" applyBorder="1" applyAlignment="1">
      <alignment horizontal="center" vertical="center" wrapText="1"/>
    </xf>
    <xf numFmtId="0" fontId="43" fillId="3" borderId="25" xfId="15" applyFont="1" applyFill="1" applyBorder="1" applyAlignment="1">
      <alignment horizontal="center" vertical="center" wrapText="1"/>
    </xf>
    <xf numFmtId="0" fontId="42" fillId="3" borderId="24" xfId="15" applyFont="1" applyFill="1" applyBorder="1" applyAlignment="1">
      <alignment vertical="center" wrapText="1"/>
    </xf>
    <xf numFmtId="43" fontId="42" fillId="3" borderId="26" xfId="16" applyFont="1" applyFill="1" applyBorder="1" applyAlignment="1">
      <alignment vertical="center"/>
    </xf>
    <xf numFmtId="0" fontId="43" fillId="3" borderId="24" xfId="15" applyFont="1" applyFill="1" applyBorder="1" applyAlignment="1">
      <alignment horizontal="center" vertical="center"/>
    </xf>
    <xf numFmtId="43" fontId="42" fillId="3" borderId="3" xfId="16" applyFont="1" applyFill="1" applyBorder="1" applyAlignment="1">
      <alignment vertical="center"/>
    </xf>
    <xf numFmtId="0" fontId="42" fillId="3" borderId="27" xfId="15" applyNumberFormat="1" applyFont="1" applyFill="1" applyBorder="1" applyAlignment="1">
      <alignment vertical="center" wrapText="1"/>
    </xf>
    <xf numFmtId="43" fontId="42" fillId="3" borderId="27" xfId="16" applyFont="1" applyFill="1" applyBorder="1" applyAlignment="1">
      <alignment vertical="center"/>
    </xf>
    <xf numFmtId="43" fontId="42" fillId="3" borderId="31" xfId="16" applyFont="1" applyFill="1" applyBorder="1" applyAlignment="1">
      <alignment vertical="center"/>
    </xf>
    <xf numFmtId="0" fontId="43" fillId="3" borderId="31" xfId="15" applyFont="1" applyFill="1" applyBorder="1" applyAlignment="1">
      <alignment horizontal="center" vertical="center"/>
    </xf>
    <xf numFmtId="0" fontId="43" fillId="3" borderId="26" xfId="3" applyFont="1" applyFill="1" applyBorder="1" applyAlignment="1">
      <alignment vertical="center" wrapText="1"/>
    </xf>
    <xf numFmtId="0" fontId="43" fillId="3" borderId="31" xfId="15" quotePrefix="1" applyFont="1" applyFill="1" applyBorder="1" applyAlignment="1">
      <alignment horizontal="center" vertical="center"/>
    </xf>
    <xf numFmtId="0" fontId="44" fillId="3" borderId="32" xfId="3" applyFont="1" applyFill="1" applyBorder="1" applyAlignment="1">
      <alignment horizontal="left" vertical="center" wrapText="1"/>
    </xf>
    <xf numFmtId="43" fontId="42" fillId="3" borderId="32" xfId="16" applyFont="1" applyFill="1" applyBorder="1" applyAlignment="1">
      <alignment horizontal="center" vertical="center"/>
    </xf>
    <xf numFmtId="0" fontId="43" fillId="3" borderId="28" xfId="3" applyFont="1" applyFill="1" applyBorder="1" applyAlignment="1">
      <alignment vertical="center" wrapText="1"/>
    </xf>
    <xf numFmtId="43" fontId="42" fillId="3" borderId="32" xfId="16" applyFont="1" applyFill="1" applyBorder="1" applyAlignment="1">
      <alignment vertical="center"/>
    </xf>
    <xf numFmtId="0" fontId="43" fillId="3" borderId="32" xfId="15" applyFont="1" applyFill="1" applyBorder="1" applyAlignment="1">
      <alignment horizontal="center" vertical="center"/>
    </xf>
    <xf numFmtId="0" fontId="44" fillId="3" borderId="1" xfId="3" applyFont="1" applyFill="1" applyBorder="1" applyAlignment="1">
      <alignment vertical="center" wrapText="1"/>
    </xf>
    <xf numFmtId="43" fontId="42" fillId="3" borderId="25" xfId="16" applyFont="1" applyFill="1" applyBorder="1" applyAlignment="1">
      <alignment vertical="center"/>
    </xf>
    <xf numFmtId="0" fontId="43" fillId="3" borderId="25" xfId="15" applyFont="1" applyFill="1" applyBorder="1" applyAlignment="1">
      <alignment horizontal="center" vertical="center"/>
    </xf>
    <xf numFmtId="0" fontId="44" fillId="3" borderId="25" xfId="3" applyFont="1" applyFill="1" applyBorder="1" applyAlignment="1">
      <alignment vertical="center" wrapText="1"/>
    </xf>
    <xf numFmtId="0" fontId="44" fillId="3" borderId="26" xfId="15" applyFont="1" applyFill="1" applyBorder="1" applyAlignment="1">
      <alignment vertical="center" wrapText="1"/>
    </xf>
    <xf numFmtId="0" fontId="44" fillId="3" borderId="27" xfId="15" applyFont="1" applyFill="1" applyBorder="1" applyAlignment="1">
      <alignment vertical="center" wrapText="1"/>
    </xf>
    <xf numFmtId="0" fontId="43" fillId="3" borderId="32" xfId="15" quotePrefix="1" applyFont="1" applyFill="1" applyBorder="1" applyAlignment="1">
      <alignment horizontal="center" vertical="center" wrapText="1"/>
    </xf>
    <xf numFmtId="0" fontId="43" fillId="3" borderId="32" xfId="15" applyFont="1" applyFill="1" applyBorder="1" applyAlignment="1">
      <alignment horizontal="center" vertical="center" wrapText="1"/>
    </xf>
    <xf numFmtId="43" fontId="42" fillId="3" borderId="26" xfId="1" applyFont="1" applyFill="1" applyBorder="1" applyAlignment="1">
      <alignment vertical="center" wrapText="1"/>
    </xf>
    <xf numFmtId="0" fontId="42" fillId="3" borderId="26" xfId="15" applyFont="1" applyFill="1" applyBorder="1" applyAlignment="1">
      <alignment horizontal="center" vertical="center" wrapText="1"/>
    </xf>
    <xf numFmtId="0" fontId="42" fillId="3" borderId="31" xfId="15" applyFont="1" applyFill="1" applyBorder="1" applyAlignment="1">
      <alignment horizontal="left" vertical="center" wrapText="1"/>
    </xf>
    <xf numFmtId="43" fontId="42" fillId="3" borderId="31" xfId="1" applyFont="1" applyFill="1" applyBorder="1" applyAlignment="1">
      <alignment vertical="center" wrapText="1"/>
    </xf>
    <xf numFmtId="0" fontId="42" fillId="3" borderId="31" xfId="15" applyFont="1" applyFill="1" applyBorder="1" applyAlignment="1">
      <alignment horizontal="center" vertical="center" wrapText="1"/>
    </xf>
    <xf numFmtId="43" fontId="42" fillId="3" borderId="27" xfId="1" applyFont="1" applyFill="1" applyBorder="1" applyAlignment="1">
      <alignment vertical="center" wrapText="1"/>
    </xf>
    <xf numFmtId="0" fontId="42" fillId="3" borderId="3" xfId="15" applyFont="1" applyFill="1" applyBorder="1" applyAlignment="1">
      <alignment horizontal="left" vertical="center" wrapText="1"/>
    </xf>
    <xf numFmtId="43" fontId="42" fillId="3" borderId="3" xfId="1" applyFont="1" applyFill="1" applyBorder="1" applyAlignment="1">
      <alignment vertical="center" wrapText="1"/>
    </xf>
    <xf numFmtId="0" fontId="43" fillId="3" borderId="32" xfId="3" applyFont="1" applyFill="1" applyBorder="1" applyAlignment="1">
      <alignment vertical="center" wrapText="1"/>
    </xf>
    <xf numFmtId="43" fontId="42" fillId="3" borderId="32" xfId="1" applyFont="1" applyFill="1" applyBorder="1" applyAlignment="1">
      <alignment vertical="center"/>
    </xf>
    <xf numFmtId="0" fontId="42" fillId="3" borderId="25" xfId="15" applyFont="1" applyFill="1" applyBorder="1" applyAlignment="1">
      <alignment horizontal="center" vertical="center" wrapText="1"/>
    </xf>
    <xf numFmtId="0" fontId="42" fillId="3" borderId="32" xfId="15" applyFont="1" applyFill="1" applyBorder="1" applyAlignment="1">
      <alignment vertical="center" wrapText="1"/>
    </xf>
    <xf numFmtId="0" fontId="44" fillId="3" borderId="24" xfId="3" applyFont="1" applyFill="1" applyBorder="1" applyAlignment="1">
      <alignment vertical="center" wrapText="1"/>
    </xf>
    <xf numFmtId="43" fontId="42" fillId="3" borderId="24" xfId="16" applyFont="1" applyFill="1" applyBorder="1" applyAlignment="1">
      <alignment vertical="center"/>
    </xf>
    <xf numFmtId="0" fontId="44" fillId="3" borderId="31" xfId="15" applyFont="1" applyFill="1" applyBorder="1" applyAlignment="1">
      <alignment vertical="center" wrapText="1"/>
    </xf>
    <xf numFmtId="0" fontId="44" fillId="3" borderId="31" xfId="3" applyFont="1" applyFill="1" applyBorder="1" applyAlignment="1">
      <alignment vertical="center" wrapText="1"/>
    </xf>
    <xf numFmtId="0" fontId="43" fillId="3" borderId="3" xfId="15" applyFont="1" applyFill="1" applyBorder="1" applyAlignment="1">
      <alignment horizontal="center" vertical="center"/>
    </xf>
    <xf numFmtId="0" fontId="44" fillId="3" borderId="27" xfId="3" applyFont="1" applyFill="1" applyBorder="1" applyAlignment="1">
      <alignment vertical="center" wrapText="1"/>
    </xf>
    <xf numFmtId="43" fontId="42" fillId="3" borderId="28" xfId="16" applyFont="1" applyFill="1" applyBorder="1" applyAlignment="1">
      <alignment vertical="center"/>
    </xf>
    <xf numFmtId="43" fontId="42" fillId="5" borderId="1" xfId="16" applyFont="1" applyFill="1" applyBorder="1" applyAlignment="1">
      <alignment vertical="center"/>
    </xf>
    <xf numFmtId="43" fontId="45" fillId="5" borderId="3" xfId="16" applyFont="1" applyFill="1" applyBorder="1" applyAlignment="1">
      <alignment horizontal="center" vertical="center"/>
    </xf>
    <xf numFmtId="0" fontId="43" fillId="5" borderId="3" xfId="15" quotePrefix="1" applyFont="1" applyFill="1" applyBorder="1" applyAlignment="1">
      <alignment horizontal="center" vertical="center" wrapText="1"/>
    </xf>
    <xf numFmtId="0" fontId="43" fillId="5" borderId="3" xfId="15" applyFont="1" applyFill="1" applyBorder="1" applyAlignment="1">
      <alignment horizontal="center" vertical="center" wrapText="1"/>
    </xf>
    <xf numFmtId="0" fontId="44" fillId="3" borderId="26" xfId="3" applyFont="1" applyFill="1" applyBorder="1" applyAlignment="1">
      <alignment vertical="center" wrapText="1"/>
    </xf>
    <xf numFmtId="0" fontId="44" fillId="3" borderId="32" xfId="3" applyFont="1" applyFill="1" applyBorder="1" applyAlignment="1">
      <alignment vertical="center" wrapText="1"/>
    </xf>
    <xf numFmtId="43" fontId="45" fillId="5" borderId="3" xfId="16" applyFont="1" applyFill="1" applyBorder="1" applyAlignment="1">
      <alignment vertical="center"/>
    </xf>
    <xf numFmtId="0" fontId="43" fillId="5" borderId="3" xfId="15" applyFont="1" applyFill="1" applyBorder="1" applyAlignment="1">
      <alignment horizontal="center" vertical="center"/>
    </xf>
    <xf numFmtId="0" fontId="44" fillId="3" borderId="28" xfId="3" applyFont="1" applyFill="1" applyBorder="1" applyAlignment="1">
      <alignment vertical="center" wrapText="1"/>
    </xf>
    <xf numFmtId="43" fontId="42" fillId="3" borderId="26" xfId="16" applyFont="1" applyFill="1" applyBorder="1" applyAlignment="1">
      <alignment horizontal="center" vertical="center"/>
    </xf>
    <xf numFmtId="43" fontId="42" fillId="3" borderId="31" xfId="16" applyFont="1" applyFill="1" applyBorder="1" applyAlignment="1">
      <alignment horizontal="center" vertical="center"/>
    </xf>
    <xf numFmtId="43" fontId="42" fillId="3" borderId="28" xfId="16" applyFont="1" applyFill="1" applyBorder="1" applyAlignment="1">
      <alignment horizontal="center" vertical="center"/>
    </xf>
    <xf numFmtId="43" fontId="46" fillId="6" borderId="1" xfId="1" applyFont="1" applyFill="1" applyBorder="1"/>
    <xf numFmtId="0" fontId="46" fillId="6" borderId="1" xfId="15" applyFont="1" applyFill="1" applyBorder="1" applyAlignment="1">
      <alignment vertical="center"/>
    </xf>
    <xf numFmtId="0" fontId="43" fillId="3" borderId="27" xfId="15" applyFont="1" applyFill="1" applyBorder="1" applyAlignment="1">
      <alignment horizontal="center" vertical="center" wrapText="1"/>
    </xf>
    <xf numFmtId="0" fontId="31" fillId="3" borderId="27" xfId="7" applyFont="1" applyFill="1" applyBorder="1" applyAlignment="1">
      <alignment vertical="center"/>
    </xf>
    <xf numFmtId="0" fontId="18" fillId="3" borderId="32" xfId="7" applyFont="1" applyFill="1" applyBorder="1" applyAlignment="1">
      <alignment horizontal="center" vertical="center"/>
    </xf>
    <xf numFmtId="0" fontId="22" fillId="0" borderId="0" xfId="5" applyFont="1" applyAlignment="1">
      <alignment horizontal="left"/>
    </xf>
    <xf numFmtId="0" fontId="7" fillId="0" borderId="0" xfId="6" applyFont="1" applyAlignment="1">
      <alignment vertical="center"/>
    </xf>
    <xf numFmtId="0" fontId="31" fillId="0" borderId="0" xfId="6" applyFont="1" applyAlignment="1">
      <alignment horizontal="right" vertical="top"/>
    </xf>
    <xf numFmtId="0" fontId="18" fillId="0" borderId="1" xfId="6" applyFont="1" applyBorder="1" applyAlignment="1">
      <alignment horizontal="center" vertical="center"/>
    </xf>
    <xf numFmtId="164" fontId="10" fillId="0" borderId="1" xfId="6" applyNumberFormat="1" applyFont="1" applyBorder="1" applyAlignment="1">
      <alignment vertical="center"/>
    </xf>
    <xf numFmtId="0" fontId="18" fillId="0" borderId="26" xfId="3" applyFont="1" applyBorder="1" applyAlignment="1">
      <alignment horizontal="center" vertical="center"/>
    </xf>
    <xf numFmtId="0" fontId="18" fillId="0" borderId="26" xfId="3" applyFont="1" applyBorder="1" applyAlignment="1">
      <alignment vertical="center"/>
    </xf>
    <xf numFmtId="43" fontId="18" fillId="0" borderId="26" xfId="9" applyFont="1" applyBorder="1" applyAlignment="1">
      <alignment vertical="center"/>
    </xf>
    <xf numFmtId="0" fontId="18" fillId="0" borderId="24" xfId="3" applyFont="1" applyBorder="1" applyAlignment="1">
      <alignment horizontal="center" vertical="center"/>
    </xf>
    <xf numFmtId="0" fontId="18" fillId="0" borderId="10" xfId="3" applyFont="1" applyBorder="1" applyAlignment="1">
      <alignment vertical="center" wrapText="1"/>
    </xf>
    <xf numFmtId="0" fontId="18" fillId="0" borderId="3" xfId="3" applyFont="1" applyBorder="1" applyAlignment="1">
      <alignment horizontal="center" vertical="center"/>
    </xf>
    <xf numFmtId="43" fontId="18" fillId="0" borderId="3" xfId="9" applyFont="1" applyBorder="1" applyAlignment="1">
      <alignment vertical="center"/>
    </xf>
    <xf numFmtId="0" fontId="18" fillId="0" borderId="1" xfId="3" applyFont="1" applyBorder="1" applyAlignment="1">
      <alignment horizontal="center" vertical="center"/>
    </xf>
    <xf numFmtId="0" fontId="18" fillId="0" borderId="1" xfId="3" applyFont="1" applyBorder="1" applyAlignment="1">
      <alignment vertical="center"/>
    </xf>
    <xf numFmtId="41" fontId="18" fillId="0" borderId="1" xfId="3" applyNumberFormat="1" applyFont="1" applyBorder="1" applyAlignment="1">
      <alignment vertical="center"/>
    </xf>
    <xf numFmtId="0" fontId="18" fillId="0" borderId="1" xfId="3" applyFont="1" applyBorder="1" applyAlignment="1">
      <alignment vertical="center" wrapText="1"/>
    </xf>
    <xf numFmtId="43" fontId="18" fillId="0" borderId="1" xfId="9" applyFont="1" applyBorder="1" applyAlignment="1">
      <alignment vertical="center"/>
    </xf>
    <xf numFmtId="0" fontId="18" fillId="0" borderId="25" xfId="3" applyFont="1" applyBorder="1" applyAlignment="1">
      <alignment vertical="center"/>
    </xf>
    <xf numFmtId="0" fontId="18" fillId="0" borderId="25" xfId="3" applyFont="1" applyBorder="1" applyAlignment="1">
      <alignment horizontal="center" vertical="center"/>
    </xf>
    <xf numFmtId="43" fontId="18" fillId="0" borderId="25" xfId="9" applyFont="1" applyBorder="1" applyAlignment="1">
      <alignment vertical="center"/>
    </xf>
    <xf numFmtId="43" fontId="10" fillId="0" borderId="1" xfId="9" applyFont="1" applyBorder="1" applyAlignment="1">
      <alignment vertical="center"/>
    </xf>
    <xf numFmtId="0" fontId="18" fillId="0" borderId="24" xfId="3" applyFont="1" applyBorder="1" applyAlignment="1">
      <alignment vertical="center"/>
    </xf>
    <xf numFmtId="43" fontId="18" fillId="0" borderId="24" xfId="9" applyFont="1" applyBorder="1" applyAlignment="1">
      <alignment vertical="center"/>
    </xf>
    <xf numFmtId="0" fontId="18" fillId="0" borderId="38" xfId="3" applyFont="1" applyBorder="1" applyAlignment="1">
      <alignment horizontal="center" vertical="center"/>
    </xf>
    <xf numFmtId="0" fontId="18" fillId="0" borderId="38" xfId="3" applyFont="1" applyBorder="1" applyAlignment="1">
      <alignment vertical="center"/>
    </xf>
    <xf numFmtId="43" fontId="18" fillId="0" borderId="38" xfId="9" applyFont="1" applyBorder="1" applyAlignment="1">
      <alignment vertical="center"/>
    </xf>
    <xf numFmtId="0" fontId="18" fillId="0" borderId="24" xfId="3" applyFont="1" applyFill="1" applyBorder="1" applyAlignment="1">
      <alignment horizontal="center" vertical="center"/>
    </xf>
    <xf numFmtId="41" fontId="18" fillId="0" borderId="38" xfId="3" applyNumberFormat="1" applyFont="1" applyBorder="1" applyAlignment="1">
      <alignment vertical="center"/>
    </xf>
    <xf numFmtId="0" fontId="18" fillId="0" borderId="39" xfId="3" applyFont="1" applyBorder="1" applyAlignment="1">
      <alignment horizontal="center" vertical="center"/>
    </xf>
    <xf numFmtId="0" fontId="18" fillId="0" borderId="39" xfId="3" applyFont="1" applyBorder="1" applyAlignment="1">
      <alignment vertical="center" wrapText="1"/>
    </xf>
    <xf numFmtId="164" fontId="18" fillId="0" borderId="39" xfId="3" applyNumberFormat="1" applyFont="1" applyBorder="1" applyAlignment="1">
      <alignment vertical="center"/>
    </xf>
    <xf numFmtId="49" fontId="6" fillId="7" borderId="40" xfId="3" applyNumberFormat="1" applyFont="1" applyFill="1" applyBorder="1" applyAlignment="1" applyProtection="1">
      <alignment horizontal="left" vertical="center" wrapText="1"/>
      <protection locked="0"/>
    </xf>
    <xf numFmtId="41" fontId="18" fillId="0" borderId="39" xfId="3" applyNumberFormat="1" applyFont="1" applyBorder="1" applyAlignment="1">
      <alignment vertical="center"/>
    </xf>
    <xf numFmtId="0" fontId="18" fillId="0" borderId="1" xfId="17" applyFont="1" applyBorder="1" applyAlignment="1">
      <alignment horizontal="center" vertical="center"/>
    </xf>
    <xf numFmtId="0" fontId="18" fillId="0" borderId="1" xfId="17" applyFont="1" applyBorder="1" applyAlignment="1">
      <alignment vertical="center"/>
    </xf>
    <xf numFmtId="41" fontId="18" fillId="0" borderId="1" xfId="17" applyNumberFormat="1" applyFont="1" applyBorder="1" applyAlignment="1">
      <alignment vertical="center"/>
    </xf>
    <xf numFmtId="43" fontId="18" fillId="0" borderId="1" xfId="1" applyFont="1" applyBorder="1" applyAlignment="1">
      <alignment vertical="center"/>
    </xf>
    <xf numFmtId="0" fontId="1" fillId="3" borderId="0" xfId="2" applyFill="1" applyAlignment="1">
      <alignment horizontal="right" vertical="center"/>
    </xf>
    <xf numFmtId="0" fontId="2" fillId="3" borderId="1" xfId="3" applyFont="1" applyFill="1" applyBorder="1" applyAlignment="1">
      <alignment vertical="center"/>
    </xf>
    <xf numFmtId="0" fontId="2" fillId="3" borderId="1" xfId="3" applyFont="1" applyFill="1" applyBorder="1" applyAlignment="1">
      <alignment horizontal="left" vertical="center" wrapText="1"/>
    </xf>
    <xf numFmtId="164" fontId="2" fillId="3" borderId="1" xfId="3" applyNumberFormat="1" applyFont="1" applyFill="1" applyBorder="1" applyAlignment="1">
      <alignment horizontal="left" vertical="center"/>
    </xf>
    <xf numFmtId="0" fontId="2" fillId="0" borderId="26" xfId="3" quotePrefix="1" applyFont="1" applyBorder="1" applyAlignment="1">
      <alignment horizontal="right" vertical="center"/>
    </xf>
    <xf numFmtId="164" fontId="2" fillId="0" borderId="26" xfId="3" applyNumberFormat="1" applyFont="1" applyBorder="1" applyAlignment="1">
      <alignment vertical="center"/>
    </xf>
    <xf numFmtId="0" fontId="1" fillId="0" borderId="0" xfId="18"/>
    <xf numFmtId="43" fontId="1" fillId="0" borderId="0" xfId="4" applyFont="1"/>
    <xf numFmtId="43" fontId="18" fillId="0" borderId="0" xfId="4" applyFont="1" applyBorder="1"/>
    <xf numFmtId="43" fontId="18" fillId="0" borderId="0" xfId="4" applyFont="1" applyAlignment="1"/>
    <xf numFmtId="43" fontId="18" fillId="0" borderId="0" xfId="4" applyFont="1" applyFill="1" applyBorder="1"/>
    <xf numFmtId="0" fontId="17" fillId="0" borderId="0" xfId="3" applyFont="1" applyAlignment="1">
      <alignment horizontal="center" vertical="center"/>
    </xf>
    <xf numFmtId="0" fontId="2" fillId="0" borderId="0" xfId="3" applyAlignment="1">
      <alignment vertical="center"/>
    </xf>
    <xf numFmtId="0" fontId="19" fillId="0" borderId="0" xfId="3" applyFont="1" applyAlignment="1">
      <alignment vertical="center"/>
    </xf>
    <xf numFmtId="0" fontId="2" fillId="0" borderId="0" xfId="3"/>
    <xf numFmtId="0" fontId="11" fillId="2" borderId="24" xfId="19" applyFont="1" applyFill="1" applyBorder="1" applyAlignment="1">
      <alignment horizontal="center" vertical="center" wrapText="1"/>
    </xf>
    <xf numFmtId="0" fontId="11" fillId="3" borderId="26" xfId="19" applyFont="1" applyFill="1" applyBorder="1" applyAlignment="1">
      <alignment horizontal="center" vertical="center"/>
    </xf>
    <xf numFmtId="0" fontId="11" fillId="3" borderId="26" xfId="19" applyFont="1" applyFill="1" applyBorder="1" applyAlignment="1">
      <alignment vertical="center"/>
    </xf>
    <xf numFmtId="43" fontId="11" fillId="3" borderId="26" xfId="1" applyFont="1" applyFill="1" applyBorder="1" applyAlignment="1">
      <alignment vertical="center"/>
    </xf>
    <xf numFmtId="43" fontId="11" fillId="0" borderId="26" xfId="1" applyFont="1" applyBorder="1" applyAlignment="1">
      <alignment vertical="center"/>
    </xf>
    <xf numFmtId="0" fontId="2" fillId="3" borderId="27" xfId="19" applyFont="1" applyFill="1" applyBorder="1" applyAlignment="1">
      <alignment horizontal="center" vertical="center"/>
    </xf>
    <xf numFmtId="0" fontId="2" fillId="3" borderId="27" xfId="19" applyFont="1" applyFill="1" applyBorder="1" applyAlignment="1">
      <alignment horizontal="left" vertical="center" indent="1"/>
    </xf>
    <xf numFmtId="43" fontId="2" fillId="3" borderId="27" xfId="1" applyFont="1" applyFill="1" applyBorder="1" applyAlignment="1">
      <alignment vertical="center"/>
    </xf>
    <xf numFmtId="43" fontId="2" fillId="0" borderId="27" xfId="1" applyFont="1" applyBorder="1" applyAlignment="1">
      <alignment vertical="center"/>
    </xf>
    <xf numFmtId="0" fontId="2" fillId="3" borderId="32" xfId="19" applyFont="1" applyFill="1" applyBorder="1" applyAlignment="1">
      <alignment horizontal="center" vertical="center"/>
    </xf>
    <xf numFmtId="0" fontId="2" fillId="3" borderId="32" xfId="19" applyFont="1" applyFill="1" applyBorder="1" applyAlignment="1">
      <alignment horizontal="left" vertical="center" indent="2"/>
    </xf>
    <xf numFmtId="43" fontId="2" fillId="3" borderId="32" xfId="1" applyFont="1" applyFill="1" applyBorder="1" applyAlignment="1">
      <alignment vertical="center"/>
    </xf>
    <xf numFmtId="43" fontId="2" fillId="0" borderId="32" xfId="1" applyFont="1" applyBorder="1" applyAlignment="1">
      <alignment vertical="center"/>
    </xf>
    <xf numFmtId="0" fontId="19" fillId="3" borderId="36" xfId="19" applyFont="1" applyFill="1" applyBorder="1" applyAlignment="1">
      <alignment horizontal="center" vertical="center"/>
    </xf>
    <xf numFmtId="0" fontId="19" fillId="3" borderId="41" xfId="19" applyFont="1" applyFill="1" applyBorder="1" applyAlignment="1">
      <alignment horizontal="center" vertical="center"/>
    </xf>
    <xf numFmtId="43" fontId="19" fillId="3" borderId="20" xfId="1" applyFont="1" applyFill="1" applyBorder="1" applyAlignment="1">
      <alignment vertical="center"/>
    </xf>
    <xf numFmtId="0" fontId="18" fillId="0" borderId="0" xfId="20" applyFont="1" applyBorder="1"/>
    <xf numFmtId="0" fontId="18" fillId="0" borderId="0" xfId="20" applyFont="1"/>
    <xf numFmtId="41" fontId="48" fillId="0" borderId="0" xfId="21" applyNumberFormat="1" applyFont="1" applyBorder="1" applyAlignment="1">
      <alignment horizontal="right"/>
    </xf>
    <xf numFmtId="0" fontId="1" fillId="0" borderId="0" xfId="20"/>
    <xf numFmtId="0" fontId="49" fillId="3" borderId="0" xfId="20" applyFont="1" applyFill="1" applyBorder="1"/>
    <xf numFmtId="0" fontId="36" fillId="0" borderId="0" xfId="20" applyFont="1" applyBorder="1"/>
    <xf numFmtId="0" fontId="49" fillId="0" borderId="0" xfId="20" applyFont="1"/>
    <xf numFmtId="0" fontId="48" fillId="0" borderId="0" xfId="20" applyFont="1" applyBorder="1" applyAlignment="1">
      <alignment horizontal="center"/>
    </xf>
    <xf numFmtId="43" fontId="18" fillId="0" borderId="0" xfId="9" applyFont="1" applyBorder="1"/>
    <xf numFmtId="43" fontId="18" fillId="0" borderId="0" xfId="9" applyFont="1" applyFill="1" applyBorder="1"/>
    <xf numFmtId="0" fontId="13" fillId="0" borderId="0" xfId="20" applyFont="1"/>
    <xf numFmtId="41" fontId="13" fillId="0" borderId="0" xfId="20" applyNumberFormat="1" applyFont="1"/>
    <xf numFmtId="49" fontId="50" fillId="7" borderId="1" xfId="3" applyNumberFormat="1" applyFont="1" applyFill="1" applyBorder="1" applyAlignment="1" applyProtection="1">
      <alignment horizontal="center" vertical="center" wrapText="1"/>
      <protection locked="0"/>
    </xf>
    <xf numFmtId="49" fontId="50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20" applyFont="1" applyBorder="1" applyAlignment="1">
      <alignment horizontal="center"/>
    </xf>
    <xf numFmtId="0" fontId="27" fillId="0" borderId="1" xfId="20" applyFont="1" applyFill="1" applyBorder="1" applyAlignment="1">
      <alignment horizontal="center"/>
    </xf>
    <xf numFmtId="0" fontId="18" fillId="0" borderId="1" xfId="20" applyFont="1" applyBorder="1"/>
    <xf numFmtId="0" fontId="27" fillId="0" borderId="1" xfId="20" applyFont="1" applyBorder="1" applyAlignment="1">
      <alignment horizontal="center"/>
    </xf>
    <xf numFmtId="0" fontId="13" fillId="0" borderId="1" xfId="20" quotePrefix="1" applyFont="1" applyBorder="1" applyAlignment="1">
      <alignment horizontal="center" vertical="center"/>
    </xf>
    <xf numFmtId="0" fontId="6" fillId="0" borderId="1" xfId="3" applyNumberFormat="1" applyFont="1" applyFill="1" applyBorder="1" applyAlignment="1" applyProtection="1">
      <alignment horizontal="left" vertical="center" wrapText="1"/>
    </xf>
    <xf numFmtId="43" fontId="13" fillId="0" borderId="1" xfId="20" applyNumberFormat="1" applyFont="1" applyBorder="1" applyAlignment="1">
      <alignment vertical="center"/>
    </xf>
    <xf numFmtId="0" fontId="10" fillId="0" borderId="1" xfId="20" applyFont="1" applyFill="1" applyBorder="1" applyAlignment="1">
      <alignment horizontal="center"/>
    </xf>
    <xf numFmtId="0" fontId="13" fillId="0" borderId="1" xfId="20" quotePrefix="1" applyFont="1" applyBorder="1" applyAlignment="1">
      <alignment horizontal="center"/>
    </xf>
    <xf numFmtId="0" fontId="18" fillId="0" borderId="1" xfId="20" applyFont="1" applyBorder="1" applyAlignment="1">
      <alignment horizontal="left"/>
    </xf>
    <xf numFmtId="43" fontId="13" fillId="0" borderId="1" xfId="20" applyNumberFormat="1" applyFont="1" applyBorder="1"/>
    <xf numFmtId="49" fontId="6" fillId="0" borderId="1" xfId="3" applyNumberFormat="1" applyFont="1" applyFill="1" applyBorder="1" applyAlignment="1" applyProtection="1">
      <alignment horizontal="left" vertical="center" wrapText="1"/>
      <protection locked="0"/>
    </xf>
    <xf numFmtId="0" fontId="13" fillId="0" borderId="1" xfId="20" applyFont="1" applyBorder="1" applyAlignment="1">
      <alignment horizontal="center" vertical="center"/>
    </xf>
    <xf numFmtId="0" fontId="7" fillId="0" borderId="1" xfId="20" applyFont="1" applyBorder="1" applyAlignment="1">
      <alignment wrapText="1"/>
    </xf>
    <xf numFmtId="0" fontId="13" fillId="0" borderId="1" xfId="20" applyFont="1" applyBorder="1"/>
    <xf numFmtId="0" fontId="13" fillId="0" borderId="1" xfId="20" applyFont="1" applyBorder="1" applyAlignment="1">
      <alignment horizontal="left"/>
    </xf>
    <xf numFmtId="0" fontId="18" fillId="0" borderId="1" xfId="20" applyFont="1" applyBorder="1" applyAlignment="1">
      <alignment vertical="center" wrapText="1"/>
    </xf>
    <xf numFmtId="0" fontId="10" fillId="0" borderId="1" xfId="20" applyFont="1" applyBorder="1"/>
    <xf numFmtId="43" fontId="10" fillId="0" borderId="1" xfId="20" applyNumberFormat="1" applyFont="1" applyBorder="1"/>
    <xf numFmtId="43" fontId="1" fillId="0" borderId="0" xfId="20" applyNumberFormat="1"/>
    <xf numFmtId="0" fontId="48" fillId="0" borderId="1" xfId="20" applyFont="1" applyBorder="1"/>
    <xf numFmtId="43" fontId="48" fillId="0" borderId="1" xfId="20" applyNumberFormat="1" applyFont="1" applyBorder="1"/>
    <xf numFmtId="0" fontId="10" fillId="0" borderId="1" xfId="20" applyFont="1" applyFill="1" applyBorder="1" applyAlignment="1">
      <alignment horizontal="center" vertical="center"/>
    </xf>
    <xf numFmtId="0" fontId="18" fillId="0" borderId="1" xfId="20" applyFont="1" applyBorder="1" applyAlignment="1">
      <alignment vertical="center"/>
    </xf>
    <xf numFmtId="0" fontId="10" fillId="0" borderId="1" xfId="20" applyFont="1" applyBorder="1" applyAlignment="1">
      <alignment horizontal="center" vertical="center"/>
    </xf>
    <xf numFmtId="166" fontId="13" fillId="0" borderId="1" xfId="20" applyNumberFormat="1" applyFont="1" applyBorder="1"/>
    <xf numFmtId="49" fontId="6" fillId="7" borderId="1" xfId="3" applyNumberFormat="1" applyFont="1" applyFill="1" applyBorder="1" applyAlignment="1" applyProtection="1">
      <alignment horizontal="center" vertical="center" wrapText="1"/>
      <protection locked="0"/>
    </xf>
    <xf numFmtId="49" fontId="6" fillId="7" borderId="1" xfId="3" applyNumberFormat="1" applyFont="1" applyFill="1" applyBorder="1" applyAlignment="1" applyProtection="1">
      <alignment horizontal="left" vertical="center" wrapText="1"/>
      <protection locked="0"/>
    </xf>
    <xf numFmtId="164" fontId="13" fillId="0" borderId="1" xfId="20" applyNumberFormat="1" applyFont="1" applyBorder="1"/>
    <xf numFmtId="164" fontId="13" fillId="0" borderId="1" xfId="20" applyNumberFormat="1" applyFont="1" applyBorder="1" applyAlignment="1">
      <alignment vertical="center"/>
    </xf>
    <xf numFmtId="0" fontId="51" fillId="0" borderId="1" xfId="3" applyFont="1" applyBorder="1"/>
    <xf numFmtId="0" fontId="51" fillId="0" borderId="1" xfId="3" applyFont="1" applyBorder="1" applyAlignment="1">
      <alignment vertical="center"/>
    </xf>
    <xf numFmtId="0" fontId="2" fillId="0" borderId="1" xfId="3" applyFont="1" applyBorder="1"/>
    <xf numFmtId="0" fontId="18" fillId="0" borderId="1" xfId="20" applyFont="1" applyBorder="1" applyAlignment="1">
      <alignment horizontal="center"/>
    </xf>
    <xf numFmtId="0" fontId="13" fillId="0" borderId="1" xfId="20" applyFont="1" applyFill="1" applyBorder="1" applyAlignment="1">
      <alignment horizontal="center"/>
    </xf>
    <xf numFmtId="0" fontId="10" fillId="0" borderId="1" xfId="20" applyFont="1" applyBorder="1" applyAlignment="1">
      <alignment horizontal="left"/>
    </xf>
    <xf numFmtId="164" fontId="52" fillId="0" borderId="1" xfId="20" applyNumberFormat="1" applyFont="1" applyBorder="1"/>
    <xf numFmtId="164" fontId="10" fillId="0" borderId="1" xfId="21" applyNumberFormat="1" applyFont="1" applyBorder="1" applyAlignment="1">
      <alignment horizontal="right"/>
    </xf>
    <xf numFmtId="0" fontId="10" fillId="0" borderId="1" xfId="20" applyFont="1" applyBorder="1" applyAlignment="1">
      <alignment horizontal="left" wrapText="1"/>
    </xf>
    <xf numFmtId="0" fontId="48" fillId="0" borderId="1" xfId="20" applyFont="1" applyBorder="1" applyAlignment="1">
      <alignment horizontal="center"/>
    </xf>
    <xf numFmtId="164" fontId="48" fillId="0" borderId="1" xfId="21" applyNumberFormat="1" applyFont="1" applyBorder="1" applyAlignment="1">
      <alignment horizontal="right"/>
    </xf>
    <xf numFmtId="0" fontId="18" fillId="3" borderId="24" xfId="7" applyFont="1" applyFill="1" applyBorder="1" applyAlignment="1">
      <alignment horizontal="center" vertical="center"/>
    </xf>
    <xf numFmtId="0" fontId="18" fillId="3" borderId="25" xfId="7" applyFont="1" applyFill="1" applyBorder="1" applyAlignment="1">
      <alignment horizontal="center" vertical="center"/>
    </xf>
    <xf numFmtId="0" fontId="18" fillId="3" borderId="24" xfId="7" applyNumberFormat="1" applyFont="1" applyFill="1" applyBorder="1" applyAlignment="1">
      <alignment horizontal="center" vertical="center"/>
    </xf>
    <xf numFmtId="0" fontId="18" fillId="3" borderId="25" xfId="7" applyNumberFormat="1" applyFont="1" applyFill="1" applyBorder="1" applyAlignment="1">
      <alignment horizontal="center" vertical="center"/>
    </xf>
    <xf numFmtId="41" fontId="18" fillId="3" borderId="24" xfId="7" applyNumberFormat="1" applyFont="1" applyFill="1" applyBorder="1" applyAlignment="1">
      <alignment horizontal="left" vertical="center" wrapText="1"/>
    </xf>
    <xf numFmtId="0" fontId="18" fillId="3" borderId="3" xfId="7" applyFont="1" applyFill="1" applyBorder="1" applyAlignment="1">
      <alignment horizontal="center" vertical="center"/>
    </xf>
    <xf numFmtId="41" fontId="30" fillId="3" borderId="28" xfId="7" applyNumberFormat="1" applyFont="1" applyFill="1" applyBorder="1" applyAlignment="1">
      <alignment vertical="center" wrapText="1"/>
    </xf>
    <xf numFmtId="0" fontId="0" fillId="3" borderId="25" xfId="0" applyFill="1" applyBorder="1"/>
    <xf numFmtId="0" fontId="0" fillId="3" borderId="0" xfId="0" applyFill="1"/>
    <xf numFmtId="0" fontId="53" fillId="0" borderId="0" xfId="10" applyFont="1" applyAlignment="1">
      <alignment horizontal="right" wrapText="1"/>
    </xf>
    <xf numFmtId="0" fontId="53" fillId="0" borderId="0" xfId="10" applyFont="1" applyAlignment="1">
      <alignment horizontal="right"/>
    </xf>
    <xf numFmtId="0" fontId="7" fillId="0" borderId="0" xfId="22" applyFont="1" applyBorder="1"/>
    <xf numFmtId="0" fontId="53" fillId="0" borderId="0" xfId="10" applyFont="1"/>
    <xf numFmtId="0" fontId="5" fillId="0" borderId="0" xfId="10" applyFont="1" applyAlignment="1">
      <alignment horizontal="center"/>
    </xf>
    <xf numFmtId="2" fontId="53" fillId="0" borderId="0" xfId="10" applyNumberFormat="1" applyFont="1"/>
    <xf numFmtId="0" fontId="26" fillId="2" borderId="19" xfId="10" applyFont="1" applyFill="1" applyBorder="1" applyAlignment="1">
      <alignment vertical="center"/>
    </xf>
    <xf numFmtId="0" fontId="26" fillId="2" borderId="18" xfId="10" applyFont="1" applyFill="1" applyBorder="1" applyAlignment="1">
      <alignment vertical="center"/>
    </xf>
    <xf numFmtId="0" fontId="26" fillId="2" borderId="17" xfId="10" applyFont="1" applyFill="1" applyBorder="1" applyAlignment="1">
      <alignment vertical="center"/>
    </xf>
    <xf numFmtId="0" fontId="26" fillId="2" borderId="1" xfId="10" applyFont="1" applyFill="1" applyBorder="1" applyAlignment="1">
      <alignment horizontal="center" vertical="center" wrapText="1"/>
    </xf>
    <xf numFmtId="0" fontId="55" fillId="0" borderId="1" xfId="10" applyFont="1" applyBorder="1" applyAlignment="1">
      <alignment horizontal="center" vertical="center"/>
    </xf>
    <xf numFmtId="0" fontId="26" fillId="0" borderId="24" xfId="10" applyFont="1" applyBorder="1" applyAlignment="1">
      <alignment horizontal="center" vertical="center"/>
    </xf>
    <xf numFmtId="0" fontId="26" fillId="0" borderId="24" xfId="10" applyFont="1" applyBorder="1" applyAlignment="1">
      <alignment vertical="center"/>
    </xf>
    <xf numFmtId="43" fontId="56" fillId="0" borderId="24" xfId="1" applyFont="1" applyBorder="1"/>
    <xf numFmtId="0" fontId="53" fillId="0" borderId="26" xfId="10" applyFont="1" applyBorder="1"/>
    <xf numFmtId="0" fontId="53" fillId="0" borderId="27" xfId="10" applyFont="1" applyBorder="1"/>
    <xf numFmtId="43" fontId="57" fillId="0" borderId="27" xfId="1" applyFont="1" applyBorder="1"/>
    <xf numFmtId="0" fontId="53" fillId="0" borderId="28" xfId="10" applyFont="1" applyBorder="1"/>
    <xf numFmtId="43" fontId="57" fillId="0" borderId="28" xfId="1" applyFont="1" applyBorder="1"/>
    <xf numFmtId="0" fontId="53" fillId="0" borderId="28" xfId="10" applyFont="1" applyBorder="1" applyAlignment="1">
      <alignment vertical="center"/>
    </xf>
    <xf numFmtId="0" fontId="53" fillId="0" borderId="28" xfId="10" applyFont="1" applyBorder="1" applyAlignment="1"/>
    <xf numFmtId="0" fontId="53" fillId="0" borderId="27" xfId="10" applyFont="1" applyBorder="1" applyAlignment="1">
      <alignment wrapText="1"/>
    </xf>
    <xf numFmtId="43" fontId="57" fillId="3" borderId="32" xfId="1" applyFont="1" applyFill="1" applyBorder="1" applyAlignment="1"/>
    <xf numFmtId="43" fontId="57" fillId="0" borderId="27" xfId="1" applyFont="1" applyBorder="1" applyAlignment="1"/>
    <xf numFmtId="43" fontId="26" fillId="0" borderId="0" xfId="1" applyFont="1"/>
    <xf numFmtId="0" fontId="26" fillId="0" borderId="3" xfId="10" applyFont="1" applyBorder="1" applyAlignment="1">
      <alignment horizontal="center"/>
    </xf>
    <xf numFmtId="43" fontId="53" fillId="0" borderId="0" xfId="1" applyFont="1"/>
    <xf numFmtId="4" fontId="57" fillId="0" borderId="27" xfId="10" applyNumberFormat="1" applyFont="1" applyBorder="1"/>
    <xf numFmtId="3" fontId="57" fillId="0" borderId="27" xfId="10" applyNumberFormat="1" applyFont="1" applyBorder="1"/>
    <xf numFmtId="0" fontId="53" fillId="0" borderId="32" xfId="10" applyFont="1" applyBorder="1" applyAlignment="1">
      <alignment vertical="center"/>
    </xf>
    <xf numFmtId="0" fontId="53" fillId="0" borderId="32" xfId="10" applyFont="1" applyBorder="1" applyAlignment="1"/>
    <xf numFmtId="0" fontId="53" fillId="0" borderId="32" xfId="10" applyFont="1" applyBorder="1" applyAlignment="1">
      <alignment wrapText="1"/>
    </xf>
    <xf numFmtId="4" fontId="57" fillId="0" borderId="32" xfId="10" applyNumberFormat="1" applyFont="1" applyBorder="1"/>
    <xf numFmtId="4" fontId="57" fillId="3" borderId="32" xfId="10" applyNumberFormat="1" applyFont="1" applyFill="1" applyBorder="1" applyAlignment="1"/>
    <xf numFmtId="4" fontId="57" fillId="0" borderId="32" xfId="23" applyNumberFormat="1" applyFont="1" applyBorder="1" applyAlignment="1"/>
    <xf numFmtId="4" fontId="57" fillId="0" borderId="32" xfId="10" applyNumberFormat="1" applyFont="1" applyBorder="1" applyAlignment="1"/>
    <xf numFmtId="43" fontId="57" fillId="0" borderId="32" xfId="1" applyFont="1" applyBorder="1"/>
    <xf numFmtId="0" fontId="57" fillId="0" borderId="32" xfId="10" applyFont="1" applyBorder="1" applyAlignment="1"/>
    <xf numFmtId="43" fontId="57" fillId="0" borderId="32" xfId="1" applyFont="1" applyBorder="1" applyAlignment="1"/>
    <xf numFmtId="43" fontId="57" fillId="0" borderId="27" xfId="24" applyFont="1" applyBorder="1"/>
    <xf numFmtId="0" fontId="53" fillId="0" borderId="27" xfId="10" applyFont="1" applyBorder="1" applyAlignment="1">
      <alignment horizontal="left" vertical="center"/>
    </xf>
    <xf numFmtId="0" fontId="53" fillId="0" borderId="27" xfId="10" applyFont="1" applyBorder="1" applyAlignment="1"/>
    <xf numFmtId="43" fontId="57" fillId="3" borderId="32" xfId="24" applyFont="1" applyFill="1" applyBorder="1" applyAlignment="1"/>
    <xf numFmtId="43" fontId="57" fillId="0" borderId="27" xfId="24" applyFont="1" applyBorder="1" applyAlignment="1"/>
    <xf numFmtId="43" fontId="26" fillId="0" borderId="1" xfId="1" applyFont="1" applyBorder="1"/>
    <xf numFmtId="43" fontId="58" fillId="0" borderId="1" xfId="1" applyFont="1" applyBorder="1"/>
    <xf numFmtId="167" fontId="58" fillId="0" borderId="1" xfId="1" applyNumberFormat="1" applyFont="1" applyBorder="1"/>
    <xf numFmtId="0" fontId="25" fillId="0" borderId="0" xfId="10" applyFont="1" applyAlignment="1">
      <alignment horizontal="center" wrapText="1"/>
    </xf>
    <xf numFmtId="0" fontId="17" fillId="0" borderId="5" xfId="7" applyFont="1" applyFill="1" applyBorder="1" applyAlignment="1">
      <alignment horizontal="center" vertical="center" wrapText="1"/>
    </xf>
    <xf numFmtId="0" fontId="27" fillId="2" borderId="1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10" fillId="2" borderId="24" xfId="7" applyFont="1" applyFill="1" applyBorder="1" applyAlignment="1">
      <alignment horizontal="center" vertical="center"/>
    </xf>
    <xf numFmtId="0" fontId="10" fillId="2" borderId="3" xfId="7" applyFont="1" applyFill="1" applyBorder="1" applyAlignment="1">
      <alignment horizontal="center" vertical="center"/>
    </xf>
    <xf numFmtId="0" fontId="10" fillId="2" borderId="25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 wrapText="1"/>
    </xf>
    <xf numFmtId="0" fontId="10" fillId="2" borderId="19" xfId="7" applyFont="1" applyFill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0" fillId="2" borderId="18" xfId="7" applyFont="1" applyFill="1" applyBorder="1" applyAlignment="1">
      <alignment horizontal="center" vertical="center" wrapText="1"/>
    </xf>
    <xf numFmtId="0" fontId="10" fillId="2" borderId="17" xfId="7" applyFont="1" applyFill="1" applyBorder="1" applyAlignment="1">
      <alignment horizontal="center" vertical="center" wrapText="1"/>
    </xf>
    <xf numFmtId="0" fontId="10" fillId="2" borderId="24" xfId="7" applyFont="1" applyFill="1" applyBorder="1" applyAlignment="1">
      <alignment horizontal="center" vertical="center" wrapText="1"/>
    </xf>
    <xf numFmtId="0" fontId="18" fillId="0" borderId="3" xfId="7" applyFont="1" applyBorder="1" applyAlignment="1">
      <alignment horizontal="center" vertical="center" wrapText="1"/>
    </xf>
    <xf numFmtId="0" fontId="18" fillId="0" borderId="25" xfId="7" applyFont="1" applyBorder="1" applyAlignment="1">
      <alignment horizontal="center" vertical="center" wrapText="1"/>
    </xf>
    <xf numFmtId="164" fontId="18" fillId="3" borderId="24" xfId="7" applyNumberFormat="1" applyFont="1" applyFill="1" applyBorder="1" applyAlignment="1">
      <alignment horizontal="left" vertical="center" wrapText="1"/>
    </xf>
    <xf numFmtId="164" fontId="18" fillId="3" borderId="3" xfId="7" applyNumberFormat="1" applyFont="1" applyFill="1" applyBorder="1" applyAlignment="1">
      <alignment horizontal="left" vertical="center" wrapText="1"/>
    </xf>
    <xf numFmtId="0" fontId="18" fillId="3" borderId="24" xfId="7" applyFont="1" applyFill="1" applyBorder="1" applyAlignment="1">
      <alignment horizontal="left" vertical="center" wrapText="1"/>
    </xf>
    <xf numFmtId="0" fontId="18" fillId="3" borderId="3" xfId="7" applyFont="1" applyFill="1" applyBorder="1" applyAlignment="1">
      <alignment horizontal="left" vertical="center" wrapText="1"/>
    </xf>
    <xf numFmtId="164" fontId="18" fillId="3" borderId="25" xfId="7" applyNumberFormat="1" applyFont="1" applyFill="1" applyBorder="1" applyAlignment="1">
      <alignment horizontal="left" vertical="center" wrapText="1"/>
    </xf>
    <xf numFmtId="0" fontId="18" fillId="3" borderId="24" xfId="7" applyFont="1" applyFill="1" applyBorder="1" applyAlignment="1">
      <alignment horizontal="left" vertical="center"/>
    </xf>
    <xf numFmtId="0" fontId="18" fillId="3" borderId="3" xfId="7" applyFont="1" applyFill="1" applyBorder="1" applyAlignment="1">
      <alignment horizontal="left" vertical="center"/>
    </xf>
    <xf numFmtId="0" fontId="18" fillId="3" borderId="25" xfId="7" applyFont="1" applyFill="1" applyBorder="1" applyAlignment="1">
      <alignment horizontal="left" vertical="center"/>
    </xf>
    <xf numFmtId="0" fontId="31" fillId="3" borderId="6" xfId="7" applyFont="1" applyFill="1" applyBorder="1" applyAlignment="1">
      <alignment horizontal="center" vertical="center"/>
    </xf>
    <xf numFmtId="0" fontId="31" fillId="3" borderId="4" xfId="7" applyFont="1" applyFill="1" applyBorder="1" applyAlignment="1">
      <alignment horizontal="center" vertical="center"/>
    </xf>
    <xf numFmtId="0" fontId="10" fillId="3" borderId="11" xfId="7" applyFont="1" applyFill="1" applyBorder="1" applyAlignment="1">
      <alignment horizontal="center" vertical="center"/>
    </xf>
    <xf numFmtId="0" fontId="10" fillId="3" borderId="33" xfId="7" applyFont="1" applyFill="1" applyBorder="1" applyAlignment="1">
      <alignment horizontal="center" vertical="center"/>
    </xf>
    <xf numFmtId="0" fontId="10" fillId="3" borderId="34" xfId="7" applyFont="1" applyFill="1" applyBorder="1" applyAlignment="1">
      <alignment horizontal="center" vertical="center"/>
    </xf>
    <xf numFmtId="0" fontId="10" fillId="3" borderId="35" xfId="7" applyFont="1" applyFill="1" applyBorder="1" applyAlignment="1">
      <alignment horizontal="center" vertical="center"/>
    </xf>
    <xf numFmtId="164" fontId="18" fillId="3" borderId="24" xfId="7" applyNumberFormat="1" applyFont="1" applyFill="1" applyBorder="1" applyAlignment="1">
      <alignment horizontal="center" vertical="center"/>
    </xf>
    <xf numFmtId="164" fontId="18" fillId="3" borderId="25" xfId="7" applyNumberFormat="1" applyFont="1" applyFill="1" applyBorder="1" applyAlignment="1">
      <alignment horizontal="center" vertical="center"/>
    </xf>
    <xf numFmtId="0" fontId="18" fillId="3" borderId="25" xfId="7" applyFont="1" applyFill="1" applyBorder="1" applyAlignment="1">
      <alignment horizontal="left" vertical="center" wrapText="1"/>
    </xf>
    <xf numFmtId="0" fontId="18" fillId="3" borderId="24" xfId="7" applyFont="1" applyFill="1" applyBorder="1" applyAlignment="1">
      <alignment horizontal="left" vertical="top" wrapText="1"/>
    </xf>
    <xf numFmtId="0" fontId="18" fillId="3" borderId="3" xfId="7" applyFont="1" applyFill="1" applyBorder="1" applyAlignment="1">
      <alignment horizontal="left" vertical="top" wrapText="1"/>
    </xf>
    <xf numFmtId="0" fontId="18" fillId="3" borderId="25" xfId="7" applyFont="1" applyFill="1" applyBorder="1" applyAlignment="1">
      <alignment horizontal="left" vertical="top" wrapText="1"/>
    </xf>
    <xf numFmtId="0" fontId="13" fillId="3" borderId="24" xfId="7" applyFont="1" applyFill="1" applyBorder="1" applyAlignment="1">
      <alignment horizontal="center" vertical="center"/>
    </xf>
    <xf numFmtId="0" fontId="13" fillId="3" borderId="25" xfId="7" applyFont="1" applyFill="1" applyBorder="1" applyAlignment="1">
      <alignment horizontal="center" vertical="center"/>
    </xf>
    <xf numFmtId="0" fontId="13" fillId="3" borderId="24" xfId="7" applyNumberFormat="1" applyFont="1" applyFill="1" applyBorder="1" applyAlignment="1">
      <alignment horizontal="center" vertical="center"/>
    </xf>
    <xf numFmtId="0" fontId="13" fillId="3" borderId="25" xfId="7" applyNumberFormat="1" applyFont="1" applyFill="1" applyBorder="1" applyAlignment="1">
      <alignment horizontal="center" vertical="center"/>
    </xf>
    <xf numFmtId="0" fontId="13" fillId="3" borderId="24" xfId="3" applyFont="1" applyFill="1" applyBorder="1" applyAlignment="1">
      <alignment horizontal="left" vertical="center" wrapText="1"/>
    </xf>
    <xf numFmtId="0" fontId="13" fillId="3" borderId="25" xfId="3" applyFont="1" applyFill="1" applyBorder="1" applyAlignment="1">
      <alignment horizontal="left" vertical="center" wrapText="1"/>
    </xf>
    <xf numFmtId="164" fontId="33" fillId="3" borderId="24" xfId="7" applyNumberFormat="1" applyFont="1" applyFill="1" applyBorder="1" applyAlignment="1">
      <alignment horizontal="center" vertical="center"/>
    </xf>
    <xf numFmtId="164" fontId="33" fillId="3" borderId="25" xfId="7" applyNumberFormat="1" applyFont="1" applyFill="1" applyBorder="1" applyAlignment="1">
      <alignment horizontal="center" vertical="center"/>
    </xf>
    <xf numFmtId="0" fontId="18" fillId="3" borderId="24" xfId="7" applyFont="1" applyFill="1" applyBorder="1" applyAlignment="1">
      <alignment horizontal="center" vertical="center"/>
    </xf>
    <xf numFmtId="0" fontId="18" fillId="3" borderId="25" xfId="7" applyFont="1" applyFill="1" applyBorder="1" applyAlignment="1">
      <alignment horizontal="center" vertical="center"/>
    </xf>
    <xf numFmtId="0" fontId="18" fillId="3" borderId="24" xfId="7" applyNumberFormat="1" applyFont="1" applyFill="1" applyBorder="1" applyAlignment="1">
      <alignment horizontal="center" vertical="center"/>
    </xf>
    <xf numFmtId="0" fontId="18" fillId="3" borderId="25" xfId="7" applyNumberFormat="1" applyFont="1" applyFill="1" applyBorder="1" applyAlignment="1">
      <alignment horizontal="center" vertical="center"/>
    </xf>
    <xf numFmtId="41" fontId="18" fillId="3" borderId="24" xfId="7" applyNumberFormat="1" applyFont="1" applyFill="1" applyBorder="1" applyAlignment="1">
      <alignment horizontal="left" vertical="center" wrapText="1"/>
    </xf>
    <xf numFmtId="41" fontId="18" fillId="3" borderId="25" xfId="7" applyNumberFormat="1" applyFont="1" applyFill="1" applyBorder="1" applyAlignment="1">
      <alignment horizontal="left" vertical="center" wrapText="1"/>
    </xf>
    <xf numFmtId="164" fontId="31" fillId="3" borderId="24" xfId="7" applyNumberFormat="1" applyFont="1" applyFill="1" applyBorder="1" applyAlignment="1">
      <alignment horizontal="left" vertical="center" wrapText="1"/>
    </xf>
    <xf numFmtId="164" fontId="31" fillId="3" borderId="25" xfId="7" applyNumberFormat="1" applyFont="1" applyFill="1" applyBorder="1" applyAlignment="1">
      <alignment horizontal="left" vertical="center" wrapText="1"/>
    </xf>
    <xf numFmtId="0" fontId="18" fillId="3" borderId="3" xfId="7" applyFont="1" applyFill="1" applyBorder="1" applyAlignment="1">
      <alignment horizontal="center" vertical="center"/>
    </xf>
    <xf numFmtId="0" fontId="31" fillId="3" borderId="19" xfId="7" applyFont="1" applyFill="1" applyBorder="1" applyAlignment="1">
      <alignment horizontal="center" vertical="center"/>
    </xf>
    <xf numFmtId="0" fontId="31" fillId="3" borderId="17" xfId="7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20" fillId="3" borderId="0" xfId="6" applyFont="1" applyFill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24" xfId="6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horizontal="center" vertical="center" wrapText="1"/>
    </xf>
    <xf numFmtId="0" fontId="10" fillId="2" borderId="25" xfId="6" applyFont="1" applyFill="1" applyBorder="1" applyAlignment="1">
      <alignment horizontal="center" vertical="center" wrapText="1"/>
    </xf>
    <xf numFmtId="0" fontId="10" fillId="0" borderId="19" xfId="6" applyFont="1" applyBorder="1" applyAlignment="1">
      <alignment horizontal="center" vertical="center"/>
    </xf>
    <xf numFmtId="0" fontId="10" fillId="0" borderId="17" xfId="6" applyFont="1" applyBorder="1" applyAlignment="1">
      <alignment horizontal="center" vertical="center"/>
    </xf>
    <xf numFmtId="0" fontId="12" fillId="0" borderId="19" xfId="2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20" fillId="0" borderId="0" xfId="2" applyNumberFormat="1" applyFont="1" applyAlignment="1">
      <alignment horizontal="center" vertical="center" wrapText="1"/>
    </xf>
    <xf numFmtId="0" fontId="5" fillId="0" borderId="22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0" fontId="5" fillId="0" borderId="20" xfId="2" applyFont="1" applyBorder="1" applyAlignment="1">
      <alignment horizontal="center" vertical="center"/>
    </xf>
    <xf numFmtId="0" fontId="17" fillId="3" borderId="19" xfId="2" applyFont="1" applyFill="1" applyBorder="1" applyAlignment="1">
      <alignment horizontal="center" vertical="center" wrapText="1"/>
    </xf>
    <xf numFmtId="0" fontId="16" fillId="3" borderId="18" xfId="3" applyFont="1" applyFill="1" applyBorder="1" applyAlignment="1">
      <alignment horizontal="center" vertical="center" wrapText="1"/>
    </xf>
    <xf numFmtId="0" fontId="16" fillId="3" borderId="17" xfId="3" applyFont="1" applyFill="1" applyBorder="1" applyAlignment="1">
      <alignment horizontal="center" vertical="center" wrapText="1"/>
    </xf>
    <xf numFmtId="0" fontId="5" fillId="3" borderId="19" xfId="2" applyFont="1" applyFill="1" applyBorder="1" applyAlignment="1">
      <alignment horizontal="center" vertical="center"/>
    </xf>
    <xf numFmtId="0" fontId="5" fillId="3" borderId="18" xfId="3" applyFont="1" applyFill="1" applyBorder="1" applyAlignment="1">
      <alignment horizontal="center" vertical="center"/>
    </xf>
    <xf numFmtId="0" fontId="5" fillId="3" borderId="17" xfId="3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 wrapText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17" fillId="3" borderId="0" xfId="2" applyFont="1" applyFill="1" applyAlignment="1">
      <alignment horizontal="center" vertical="center" wrapText="1"/>
    </xf>
    <xf numFmtId="0" fontId="19" fillId="0" borderId="11" xfId="19" applyFont="1" applyBorder="1" applyAlignment="1">
      <alignment horizontal="center" vertical="center"/>
    </xf>
    <xf numFmtId="0" fontId="19" fillId="0" borderId="34" xfId="19" applyFont="1" applyBorder="1" applyAlignment="1">
      <alignment horizontal="center" vertical="center"/>
    </xf>
    <xf numFmtId="0" fontId="11" fillId="2" borderId="24" xfId="19" applyFont="1" applyFill="1" applyBorder="1" applyAlignment="1">
      <alignment horizontal="center" vertical="center" wrapText="1"/>
    </xf>
    <xf numFmtId="0" fontId="11" fillId="2" borderId="3" xfId="19" applyFont="1" applyFill="1" applyBorder="1" applyAlignment="1">
      <alignment horizontal="center" vertical="center" wrapText="1"/>
    </xf>
    <xf numFmtId="0" fontId="11" fillId="2" borderId="25" xfId="19" applyFont="1" applyFill="1" applyBorder="1" applyAlignment="1">
      <alignment horizontal="center" vertical="center" wrapText="1"/>
    </xf>
    <xf numFmtId="0" fontId="11" fillId="2" borderId="1" xfId="19" applyFont="1" applyFill="1" applyBorder="1" applyAlignment="1">
      <alignment horizontal="center" vertical="center" wrapText="1"/>
    </xf>
    <xf numFmtId="0" fontId="19" fillId="2" borderId="19" xfId="19" applyFont="1" applyFill="1" applyBorder="1" applyAlignment="1">
      <alignment horizontal="center" vertical="center"/>
    </xf>
    <xf numFmtId="0" fontId="19" fillId="2" borderId="18" xfId="19" applyFont="1" applyFill="1" applyBorder="1" applyAlignment="1">
      <alignment horizontal="center" vertical="center"/>
    </xf>
    <xf numFmtId="0" fontId="19" fillId="2" borderId="17" xfId="19" applyFont="1" applyFill="1" applyBorder="1" applyAlignment="1">
      <alignment horizontal="center" vertical="center"/>
    </xf>
    <xf numFmtId="0" fontId="2" fillId="0" borderId="25" xfId="19" applyFont="1" applyBorder="1" applyAlignment="1">
      <alignment horizontal="center" vertical="center"/>
    </xf>
    <xf numFmtId="0" fontId="47" fillId="3" borderId="0" xfId="3" applyFont="1" applyFill="1" applyAlignment="1">
      <alignment horizontal="center" vertical="center"/>
    </xf>
    <xf numFmtId="0" fontId="11" fillId="2" borderId="1" xfId="19" applyFont="1" applyFill="1" applyBorder="1" applyAlignment="1">
      <alignment horizontal="center" vertical="center"/>
    </xf>
    <xf numFmtId="0" fontId="11" fillId="2" borderId="24" xfId="19" applyFont="1" applyFill="1" applyBorder="1" applyAlignment="1">
      <alignment horizontal="center" vertical="center"/>
    </xf>
    <xf numFmtId="0" fontId="11" fillId="2" borderId="3" xfId="19" applyFont="1" applyFill="1" applyBorder="1" applyAlignment="1">
      <alignment horizontal="center" vertical="center"/>
    </xf>
    <xf numFmtId="0" fontId="11" fillId="2" borderId="25" xfId="19" applyFont="1" applyFill="1" applyBorder="1" applyAlignment="1">
      <alignment horizontal="center" vertical="center"/>
    </xf>
    <xf numFmtId="0" fontId="11" fillId="2" borderId="19" xfId="19" applyFont="1" applyFill="1" applyBorder="1" applyAlignment="1">
      <alignment horizontal="center" vertical="center" wrapText="1"/>
    </xf>
    <xf numFmtId="0" fontId="11" fillId="2" borderId="18" xfId="19" applyFont="1" applyFill="1" applyBorder="1" applyAlignment="1">
      <alignment horizontal="center" vertical="center" wrapText="1"/>
    </xf>
    <xf numFmtId="0" fontId="11" fillId="2" borderId="17" xfId="19" applyFont="1" applyFill="1" applyBorder="1" applyAlignment="1">
      <alignment horizontal="center" vertical="center" wrapText="1"/>
    </xf>
    <xf numFmtId="0" fontId="2" fillId="0" borderId="17" xfId="19" applyFont="1" applyBorder="1" applyAlignment="1">
      <alignment horizontal="center" vertical="center" wrapText="1"/>
    </xf>
    <xf numFmtId="0" fontId="49" fillId="0" borderId="0" xfId="20" applyFont="1" applyAlignment="1">
      <alignment horizontal="center"/>
    </xf>
    <xf numFmtId="0" fontId="49" fillId="0" borderId="0" xfId="20" applyFont="1" applyBorder="1" applyAlignment="1">
      <alignment horizontal="center"/>
    </xf>
    <xf numFmtId="0" fontId="13" fillId="0" borderId="1" xfId="20" applyFont="1" applyFill="1" applyBorder="1" applyAlignment="1">
      <alignment horizontal="center"/>
    </xf>
    <xf numFmtId="0" fontId="38" fillId="3" borderId="0" xfId="3" applyFont="1" applyFill="1" applyAlignment="1">
      <alignment horizontal="center" wrapText="1"/>
    </xf>
    <xf numFmtId="0" fontId="41" fillId="3" borderId="24" xfId="15" applyFont="1" applyFill="1" applyBorder="1" applyAlignment="1">
      <alignment horizontal="center" vertical="center"/>
    </xf>
    <xf numFmtId="0" fontId="41" fillId="3" borderId="3" xfId="15" applyFont="1" applyFill="1" applyBorder="1" applyAlignment="1">
      <alignment horizontal="center" vertical="center"/>
    </xf>
    <xf numFmtId="0" fontId="41" fillId="3" borderId="25" xfId="15" applyFont="1" applyFill="1" applyBorder="1" applyAlignment="1">
      <alignment horizontal="center" vertical="center"/>
    </xf>
    <xf numFmtId="0" fontId="43" fillId="3" borderId="27" xfId="15" applyFont="1" applyFill="1" applyBorder="1" applyAlignment="1">
      <alignment horizontal="center" vertical="center" wrapText="1"/>
    </xf>
    <xf numFmtId="0" fontId="42" fillId="3" borderId="28" xfId="15" applyFont="1" applyFill="1" applyBorder="1" applyAlignment="1">
      <alignment horizontal="center" vertical="center" wrapText="1"/>
    </xf>
    <xf numFmtId="0" fontId="42" fillId="3" borderId="25" xfId="15" applyFont="1" applyFill="1" applyBorder="1" applyAlignment="1">
      <alignment horizontal="center" vertical="center" wrapText="1"/>
    </xf>
    <xf numFmtId="0" fontId="43" fillId="3" borderId="27" xfId="15" applyFont="1" applyFill="1" applyBorder="1" applyAlignment="1">
      <alignment horizontal="center" vertical="center"/>
    </xf>
    <xf numFmtId="0" fontId="42" fillId="3" borderId="31" xfId="15" applyFont="1" applyFill="1" applyBorder="1" applyAlignment="1">
      <alignment horizontal="center" vertical="center" wrapText="1"/>
    </xf>
    <xf numFmtId="0" fontId="43" fillId="3" borderId="28" xfId="15" applyFont="1" applyFill="1" applyBorder="1" applyAlignment="1">
      <alignment horizontal="center" vertical="center"/>
    </xf>
    <xf numFmtId="0" fontId="43" fillId="3" borderId="25" xfId="15" applyFont="1" applyFill="1" applyBorder="1" applyAlignment="1">
      <alignment horizontal="center" vertical="center"/>
    </xf>
    <xf numFmtId="0" fontId="43" fillId="3" borderId="28" xfId="15" applyFont="1" applyFill="1" applyBorder="1" applyAlignment="1">
      <alignment horizontal="center" vertical="center" wrapText="1"/>
    </xf>
    <xf numFmtId="0" fontId="43" fillId="3" borderId="25" xfId="15" applyFont="1" applyFill="1" applyBorder="1" applyAlignment="1">
      <alignment horizontal="center" vertical="center" wrapText="1"/>
    </xf>
    <xf numFmtId="0" fontId="46" fillId="6" borderId="19" xfId="15" applyFont="1" applyFill="1" applyBorder="1" applyAlignment="1">
      <alignment horizontal="center"/>
    </xf>
    <xf numFmtId="0" fontId="46" fillId="6" borderId="17" xfId="15" applyFont="1" applyFill="1" applyBorder="1" applyAlignment="1">
      <alignment horizontal="center"/>
    </xf>
    <xf numFmtId="0" fontId="53" fillId="0" borderId="26" xfId="10" applyFont="1" applyBorder="1" applyAlignment="1">
      <alignment horizontal="center" vertical="center"/>
    </xf>
    <xf numFmtId="0" fontId="53" fillId="0" borderId="27" xfId="10" applyFont="1" applyBorder="1" applyAlignment="1">
      <alignment horizontal="center" vertical="center"/>
    </xf>
    <xf numFmtId="0" fontId="53" fillId="0" borderId="32" xfId="10" applyFont="1" applyBorder="1" applyAlignment="1">
      <alignment horizontal="center" vertical="center"/>
    </xf>
    <xf numFmtId="0" fontId="53" fillId="0" borderId="9" xfId="10" applyFont="1" applyBorder="1" applyAlignment="1">
      <alignment horizontal="left" wrapText="1"/>
    </xf>
    <xf numFmtId="0" fontId="53" fillId="0" borderId="8" xfId="10" applyFont="1" applyBorder="1" applyAlignment="1">
      <alignment horizontal="left"/>
    </xf>
    <xf numFmtId="0" fontId="53" fillId="0" borderId="7" xfId="10" applyFont="1" applyBorder="1" applyAlignment="1">
      <alignment horizontal="left"/>
    </xf>
    <xf numFmtId="0" fontId="53" fillId="0" borderId="37" xfId="10" applyFont="1" applyBorder="1" applyAlignment="1">
      <alignment horizontal="left"/>
    </xf>
    <xf numFmtId="0" fontId="53" fillId="0" borderId="0" xfId="10" applyFont="1" applyBorder="1" applyAlignment="1">
      <alignment horizontal="left"/>
    </xf>
    <xf numFmtId="0" fontId="53" fillId="0" borderId="10" xfId="10" applyFont="1" applyBorder="1" applyAlignment="1">
      <alignment horizontal="left"/>
    </xf>
    <xf numFmtId="0" fontId="53" fillId="0" borderId="42" xfId="10" applyFont="1" applyBorder="1" applyAlignment="1">
      <alignment horizontal="left"/>
    </xf>
    <xf numFmtId="0" fontId="53" fillId="0" borderId="43" xfId="10" applyFont="1" applyBorder="1" applyAlignment="1">
      <alignment horizontal="left"/>
    </xf>
    <xf numFmtId="0" fontId="53" fillId="0" borderId="44" xfId="10" applyFont="1" applyBorder="1" applyAlignment="1">
      <alignment horizontal="left"/>
    </xf>
    <xf numFmtId="0" fontId="26" fillId="0" borderId="1" xfId="10" applyFont="1" applyBorder="1" applyAlignment="1">
      <alignment horizontal="center"/>
    </xf>
    <xf numFmtId="0" fontId="26" fillId="0" borderId="19" xfId="10" applyFont="1" applyBorder="1" applyAlignment="1">
      <alignment horizontal="center"/>
    </xf>
    <xf numFmtId="0" fontId="26" fillId="0" borderId="17" xfId="10" applyFont="1" applyBorder="1" applyAlignment="1">
      <alignment horizontal="center"/>
    </xf>
    <xf numFmtId="0" fontId="26" fillId="0" borderId="9" xfId="10" applyFont="1" applyBorder="1" applyAlignment="1">
      <alignment horizontal="center" wrapText="1"/>
    </xf>
    <xf numFmtId="0" fontId="26" fillId="0" borderId="7" xfId="10" applyFont="1" applyBorder="1" applyAlignment="1">
      <alignment horizontal="center"/>
    </xf>
    <xf numFmtId="0" fontId="53" fillId="0" borderId="8" xfId="10" applyFont="1" applyBorder="1" applyAlignment="1">
      <alignment horizontal="left" wrapText="1"/>
    </xf>
    <xf numFmtId="0" fontId="53" fillId="0" borderId="7" xfId="10" applyFont="1" applyBorder="1" applyAlignment="1">
      <alignment horizontal="left" wrapText="1"/>
    </xf>
    <xf numFmtId="0" fontId="53" fillId="0" borderId="37" xfId="10" applyFont="1" applyBorder="1" applyAlignment="1">
      <alignment horizontal="left" wrapText="1"/>
    </xf>
    <xf numFmtId="0" fontId="53" fillId="0" borderId="0" xfId="10" applyFont="1" applyBorder="1" applyAlignment="1">
      <alignment horizontal="left" wrapText="1"/>
    </xf>
    <xf numFmtId="0" fontId="53" fillId="0" borderId="10" xfId="10" applyFont="1" applyBorder="1" applyAlignment="1">
      <alignment horizontal="left" wrapText="1"/>
    </xf>
    <xf numFmtId="0" fontId="53" fillId="0" borderId="42" xfId="10" applyFont="1" applyBorder="1" applyAlignment="1">
      <alignment horizontal="left" wrapText="1"/>
    </xf>
    <xf numFmtId="0" fontId="53" fillId="0" borderId="43" xfId="10" applyFont="1" applyBorder="1" applyAlignment="1">
      <alignment horizontal="left" wrapText="1"/>
    </xf>
    <xf numFmtId="0" fontId="53" fillId="0" borderId="44" xfId="10" applyFont="1" applyBorder="1" applyAlignment="1">
      <alignment horizontal="left" wrapText="1"/>
    </xf>
    <xf numFmtId="0" fontId="53" fillId="0" borderId="24" xfId="10" applyFont="1" applyBorder="1" applyAlignment="1">
      <alignment horizontal="center" vertical="center"/>
    </xf>
    <xf numFmtId="0" fontId="53" fillId="0" borderId="3" xfId="10" applyFont="1" applyBorder="1" applyAlignment="1">
      <alignment horizontal="center" vertical="center"/>
    </xf>
    <xf numFmtId="0" fontId="53" fillId="0" borderId="25" xfId="10" applyFont="1" applyBorder="1" applyAlignment="1">
      <alignment horizontal="center" vertical="center"/>
    </xf>
    <xf numFmtId="0" fontId="26" fillId="2" borderId="1" xfId="10" applyFont="1" applyFill="1" applyBorder="1" applyAlignment="1">
      <alignment horizontal="center" vertical="center" wrapText="1"/>
    </xf>
    <xf numFmtId="0" fontId="26" fillId="2" borderId="1" xfId="10" applyFont="1" applyFill="1" applyBorder="1" applyAlignment="1">
      <alignment horizontal="center" vertical="center"/>
    </xf>
    <xf numFmtId="0" fontId="5" fillId="0" borderId="0" xfId="10" applyFont="1" applyAlignment="1">
      <alignment horizontal="center"/>
    </xf>
    <xf numFmtId="0" fontId="54" fillId="0" borderId="0" xfId="10" applyFont="1" applyAlignment="1">
      <alignment horizontal="center"/>
    </xf>
  </cellXfs>
  <cellStyles count="25">
    <cellStyle name="Dziesiętny" xfId="1" builtinId="3"/>
    <cellStyle name="Dziesiętny 2" xfId="9"/>
    <cellStyle name="Dziesiętny 2 2" xfId="21"/>
    <cellStyle name="Dziesiętny 3" xfId="24"/>
    <cellStyle name="Dziesiętny 5" xfId="4"/>
    <cellStyle name="Dziesiętny 5 2" xfId="8"/>
    <cellStyle name="Dziesiętny 6" xfId="16"/>
    <cellStyle name="Dziesiętny 7" xfId="23"/>
    <cellStyle name="Dziesiętny 8 2" xfId="12"/>
    <cellStyle name="Normalny" xfId="0" builtinId="0"/>
    <cellStyle name="Normalny 2 2" xfId="3"/>
    <cellStyle name="Normalny 2 2 2" xfId="19"/>
    <cellStyle name="Normalny 2 3" xfId="20"/>
    <cellStyle name="Normalny 3" xfId="11"/>
    <cellStyle name="Normalny 5" xfId="13"/>
    <cellStyle name="Normalny 5 2" xfId="15"/>
    <cellStyle name="Normalny_dochody 2010 zał.1" xfId="5"/>
    <cellStyle name="Normalny_kred.poz" xfId="17"/>
    <cellStyle name="Normalny_sołectwa 2009" xfId="14"/>
    <cellStyle name="Normalny_wyk dot.Ipol" xfId="2"/>
    <cellStyle name="Normalny_z.b-d.w_ I pół.2007" xfId="18"/>
    <cellStyle name="Normalny_zal_Szczecin" xfId="10"/>
    <cellStyle name="Normalny_zm.inwest 2008" xfId="7"/>
    <cellStyle name="Normalny_zm.kred.poz.Ipól.2007" xfId="6"/>
    <cellStyle name="Normalny_zmdługpub.2008. xls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topLeftCell="A19" workbookViewId="0">
      <selection activeCell="E69" sqref="E69"/>
    </sheetView>
  </sheetViews>
  <sheetFormatPr defaultRowHeight="12.75"/>
  <cols>
    <col min="1" max="1" width="3.85546875" customWidth="1"/>
    <col min="2" max="2" width="4.5703125" bestFit="1" customWidth="1"/>
    <col min="3" max="3" width="6.28515625" bestFit="1" customWidth="1"/>
    <col min="4" max="4" width="5" bestFit="1" customWidth="1"/>
    <col min="5" max="5" width="45.42578125" customWidth="1"/>
    <col min="6" max="6" width="15" customWidth="1"/>
    <col min="7" max="7" width="16.28515625" customWidth="1"/>
    <col min="8" max="8" width="16.7109375" bestFit="1" customWidth="1"/>
    <col min="9" max="9" width="20.5703125" customWidth="1"/>
    <col min="10" max="10" width="11.85546875" bestFit="1" customWidth="1"/>
    <col min="11" max="11" width="14.28515625" bestFit="1" customWidth="1"/>
    <col min="12" max="12" width="23.42578125" customWidth="1"/>
    <col min="257" max="257" width="3.85546875" customWidth="1"/>
    <col min="258" max="258" width="4.5703125" bestFit="1" customWidth="1"/>
    <col min="259" max="259" width="6.28515625" bestFit="1" customWidth="1"/>
    <col min="260" max="260" width="5" bestFit="1" customWidth="1"/>
    <col min="261" max="261" width="45.42578125" customWidth="1"/>
    <col min="262" max="262" width="15" customWidth="1"/>
    <col min="263" max="263" width="16.28515625" customWidth="1"/>
    <col min="264" max="264" width="16.7109375" bestFit="1" customWidth="1"/>
    <col min="265" max="265" width="20.5703125" customWidth="1"/>
    <col min="266" max="266" width="11.85546875" bestFit="1" customWidth="1"/>
    <col min="267" max="267" width="14.28515625" bestFit="1" customWidth="1"/>
    <col min="268" max="268" width="23.42578125" customWidth="1"/>
    <col min="513" max="513" width="3.85546875" customWidth="1"/>
    <col min="514" max="514" width="4.5703125" bestFit="1" customWidth="1"/>
    <col min="515" max="515" width="6.28515625" bestFit="1" customWidth="1"/>
    <col min="516" max="516" width="5" bestFit="1" customWidth="1"/>
    <col min="517" max="517" width="45.42578125" customWidth="1"/>
    <col min="518" max="518" width="15" customWidth="1"/>
    <col min="519" max="519" width="16.28515625" customWidth="1"/>
    <col min="520" max="520" width="16.7109375" bestFit="1" customWidth="1"/>
    <col min="521" max="521" width="20.5703125" customWidth="1"/>
    <col min="522" max="522" width="11.85546875" bestFit="1" customWidth="1"/>
    <col min="523" max="523" width="14.28515625" bestFit="1" customWidth="1"/>
    <col min="524" max="524" width="23.42578125" customWidth="1"/>
    <col min="769" max="769" width="3.85546875" customWidth="1"/>
    <col min="770" max="770" width="4.5703125" bestFit="1" customWidth="1"/>
    <col min="771" max="771" width="6.28515625" bestFit="1" customWidth="1"/>
    <col min="772" max="772" width="5" bestFit="1" customWidth="1"/>
    <col min="773" max="773" width="45.42578125" customWidth="1"/>
    <col min="774" max="774" width="15" customWidth="1"/>
    <col min="775" max="775" width="16.28515625" customWidth="1"/>
    <col min="776" max="776" width="16.7109375" bestFit="1" customWidth="1"/>
    <col min="777" max="777" width="20.5703125" customWidth="1"/>
    <col min="778" max="778" width="11.85546875" bestFit="1" customWidth="1"/>
    <col min="779" max="779" width="14.28515625" bestFit="1" customWidth="1"/>
    <col min="780" max="780" width="23.42578125" customWidth="1"/>
    <col min="1025" max="1025" width="3.85546875" customWidth="1"/>
    <col min="1026" max="1026" width="4.5703125" bestFit="1" customWidth="1"/>
    <col min="1027" max="1027" width="6.28515625" bestFit="1" customWidth="1"/>
    <col min="1028" max="1028" width="5" bestFit="1" customWidth="1"/>
    <col min="1029" max="1029" width="45.42578125" customWidth="1"/>
    <col min="1030" max="1030" width="15" customWidth="1"/>
    <col min="1031" max="1031" width="16.28515625" customWidth="1"/>
    <col min="1032" max="1032" width="16.7109375" bestFit="1" customWidth="1"/>
    <col min="1033" max="1033" width="20.5703125" customWidth="1"/>
    <col min="1034" max="1034" width="11.85546875" bestFit="1" customWidth="1"/>
    <col min="1035" max="1035" width="14.28515625" bestFit="1" customWidth="1"/>
    <col min="1036" max="1036" width="23.42578125" customWidth="1"/>
    <col min="1281" max="1281" width="3.85546875" customWidth="1"/>
    <col min="1282" max="1282" width="4.5703125" bestFit="1" customWidth="1"/>
    <col min="1283" max="1283" width="6.28515625" bestFit="1" customWidth="1"/>
    <col min="1284" max="1284" width="5" bestFit="1" customWidth="1"/>
    <col min="1285" max="1285" width="45.42578125" customWidth="1"/>
    <col min="1286" max="1286" width="15" customWidth="1"/>
    <col min="1287" max="1287" width="16.28515625" customWidth="1"/>
    <col min="1288" max="1288" width="16.7109375" bestFit="1" customWidth="1"/>
    <col min="1289" max="1289" width="20.5703125" customWidth="1"/>
    <col min="1290" max="1290" width="11.85546875" bestFit="1" customWidth="1"/>
    <col min="1291" max="1291" width="14.28515625" bestFit="1" customWidth="1"/>
    <col min="1292" max="1292" width="23.42578125" customWidth="1"/>
    <col min="1537" max="1537" width="3.85546875" customWidth="1"/>
    <col min="1538" max="1538" width="4.5703125" bestFit="1" customWidth="1"/>
    <col min="1539" max="1539" width="6.28515625" bestFit="1" customWidth="1"/>
    <col min="1540" max="1540" width="5" bestFit="1" customWidth="1"/>
    <col min="1541" max="1541" width="45.42578125" customWidth="1"/>
    <col min="1542" max="1542" width="15" customWidth="1"/>
    <col min="1543" max="1543" width="16.28515625" customWidth="1"/>
    <col min="1544" max="1544" width="16.7109375" bestFit="1" customWidth="1"/>
    <col min="1545" max="1545" width="20.5703125" customWidth="1"/>
    <col min="1546" max="1546" width="11.85546875" bestFit="1" customWidth="1"/>
    <col min="1547" max="1547" width="14.28515625" bestFit="1" customWidth="1"/>
    <col min="1548" max="1548" width="23.42578125" customWidth="1"/>
    <col min="1793" max="1793" width="3.85546875" customWidth="1"/>
    <col min="1794" max="1794" width="4.5703125" bestFit="1" customWidth="1"/>
    <col min="1795" max="1795" width="6.28515625" bestFit="1" customWidth="1"/>
    <col min="1796" max="1796" width="5" bestFit="1" customWidth="1"/>
    <col min="1797" max="1797" width="45.42578125" customWidth="1"/>
    <col min="1798" max="1798" width="15" customWidth="1"/>
    <col min="1799" max="1799" width="16.28515625" customWidth="1"/>
    <col min="1800" max="1800" width="16.7109375" bestFit="1" customWidth="1"/>
    <col min="1801" max="1801" width="20.5703125" customWidth="1"/>
    <col min="1802" max="1802" width="11.85546875" bestFit="1" customWidth="1"/>
    <col min="1803" max="1803" width="14.28515625" bestFit="1" customWidth="1"/>
    <col min="1804" max="1804" width="23.42578125" customWidth="1"/>
    <col min="2049" max="2049" width="3.85546875" customWidth="1"/>
    <col min="2050" max="2050" width="4.5703125" bestFit="1" customWidth="1"/>
    <col min="2051" max="2051" width="6.28515625" bestFit="1" customWidth="1"/>
    <col min="2052" max="2052" width="5" bestFit="1" customWidth="1"/>
    <col min="2053" max="2053" width="45.42578125" customWidth="1"/>
    <col min="2054" max="2054" width="15" customWidth="1"/>
    <col min="2055" max="2055" width="16.28515625" customWidth="1"/>
    <col min="2056" max="2056" width="16.7109375" bestFit="1" customWidth="1"/>
    <col min="2057" max="2057" width="20.5703125" customWidth="1"/>
    <col min="2058" max="2058" width="11.85546875" bestFit="1" customWidth="1"/>
    <col min="2059" max="2059" width="14.28515625" bestFit="1" customWidth="1"/>
    <col min="2060" max="2060" width="23.42578125" customWidth="1"/>
    <col min="2305" max="2305" width="3.85546875" customWidth="1"/>
    <col min="2306" max="2306" width="4.5703125" bestFit="1" customWidth="1"/>
    <col min="2307" max="2307" width="6.28515625" bestFit="1" customWidth="1"/>
    <col min="2308" max="2308" width="5" bestFit="1" customWidth="1"/>
    <col min="2309" max="2309" width="45.42578125" customWidth="1"/>
    <col min="2310" max="2310" width="15" customWidth="1"/>
    <col min="2311" max="2311" width="16.28515625" customWidth="1"/>
    <col min="2312" max="2312" width="16.7109375" bestFit="1" customWidth="1"/>
    <col min="2313" max="2313" width="20.5703125" customWidth="1"/>
    <col min="2314" max="2314" width="11.85546875" bestFit="1" customWidth="1"/>
    <col min="2315" max="2315" width="14.28515625" bestFit="1" customWidth="1"/>
    <col min="2316" max="2316" width="23.42578125" customWidth="1"/>
    <col min="2561" max="2561" width="3.85546875" customWidth="1"/>
    <col min="2562" max="2562" width="4.5703125" bestFit="1" customWidth="1"/>
    <col min="2563" max="2563" width="6.28515625" bestFit="1" customWidth="1"/>
    <col min="2564" max="2564" width="5" bestFit="1" customWidth="1"/>
    <col min="2565" max="2565" width="45.42578125" customWidth="1"/>
    <col min="2566" max="2566" width="15" customWidth="1"/>
    <col min="2567" max="2567" width="16.28515625" customWidth="1"/>
    <col min="2568" max="2568" width="16.7109375" bestFit="1" customWidth="1"/>
    <col min="2569" max="2569" width="20.5703125" customWidth="1"/>
    <col min="2570" max="2570" width="11.85546875" bestFit="1" customWidth="1"/>
    <col min="2571" max="2571" width="14.28515625" bestFit="1" customWidth="1"/>
    <col min="2572" max="2572" width="23.42578125" customWidth="1"/>
    <col min="2817" max="2817" width="3.85546875" customWidth="1"/>
    <col min="2818" max="2818" width="4.5703125" bestFit="1" customWidth="1"/>
    <col min="2819" max="2819" width="6.28515625" bestFit="1" customWidth="1"/>
    <col min="2820" max="2820" width="5" bestFit="1" customWidth="1"/>
    <col min="2821" max="2821" width="45.42578125" customWidth="1"/>
    <col min="2822" max="2822" width="15" customWidth="1"/>
    <col min="2823" max="2823" width="16.28515625" customWidth="1"/>
    <col min="2824" max="2824" width="16.7109375" bestFit="1" customWidth="1"/>
    <col min="2825" max="2825" width="20.5703125" customWidth="1"/>
    <col min="2826" max="2826" width="11.85546875" bestFit="1" customWidth="1"/>
    <col min="2827" max="2827" width="14.28515625" bestFit="1" customWidth="1"/>
    <col min="2828" max="2828" width="23.42578125" customWidth="1"/>
    <col min="3073" max="3073" width="3.85546875" customWidth="1"/>
    <col min="3074" max="3074" width="4.5703125" bestFit="1" customWidth="1"/>
    <col min="3075" max="3075" width="6.28515625" bestFit="1" customWidth="1"/>
    <col min="3076" max="3076" width="5" bestFit="1" customWidth="1"/>
    <col min="3077" max="3077" width="45.42578125" customWidth="1"/>
    <col min="3078" max="3078" width="15" customWidth="1"/>
    <col min="3079" max="3079" width="16.28515625" customWidth="1"/>
    <col min="3080" max="3080" width="16.7109375" bestFit="1" customWidth="1"/>
    <col min="3081" max="3081" width="20.5703125" customWidth="1"/>
    <col min="3082" max="3082" width="11.85546875" bestFit="1" customWidth="1"/>
    <col min="3083" max="3083" width="14.28515625" bestFit="1" customWidth="1"/>
    <col min="3084" max="3084" width="23.42578125" customWidth="1"/>
    <col min="3329" max="3329" width="3.85546875" customWidth="1"/>
    <col min="3330" max="3330" width="4.5703125" bestFit="1" customWidth="1"/>
    <col min="3331" max="3331" width="6.28515625" bestFit="1" customWidth="1"/>
    <col min="3332" max="3332" width="5" bestFit="1" customWidth="1"/>
    <col min="3333" max="3333" width="45.42578125" customWidth="1"/>
    <col min="3334" max="3334" width="15" customWidth="1"/>
    <col min="3335" max="3335" width="16.28515625" customWidth="1"/>
    <col min="3336" max="3336" width="16.7109375" bestFit="1" customWidth="1"/>
    <col min="3337" max="3337" width="20.5703125" customWidth="1"/>
    <col min="3338" max="3338" width="11.85546875" bestFit="1" customWidth="1"/>
    <col min="3339" max="3339" width="14.28515625" bestFit="1" customWidth="1"/>
    <col min="3340" max="3340" width="23.42578125" customWidth="1"/>
    <col min="3585" max="3585" width="3.85546875" customWidth="1"/>
    <col min="3586" max="3586" width="4.5703125" bestFit="1" customWidth="1"/>
    <col min="3587" max="3587" width="6.28515625" bestFit="1" customWidth="1"/>
    <col min="3588" max="3588" width="5" bestFit="1" customWidth="1"/>
    <col min="3589" max="3589" width="45.42578125" customWidth="1"/>
    <col min="3590" max="3590" width="15" customWidth="1"/>
    <col min="3591" max="3591" width="16.28515625" customWidth="1"/>
    <col min="3592" max="3592" width="16.7109375" bestFit="1" customWidth="1"/>
    <col min="3593" max="3593" width="20.5703125" customWidth="1"/>
    <col min="3594" max="3594" width="11.85546875" bestFit="1" customWidth="1"/>
    <col min="3595" max="3595" width="14.28515625" bestFit="1" customWidth="1"/>
    <col min="3596" max="3596" width="23.42578125" customWidth="1"/>
    <col min="3841" max="3841" width="3.85546875" customWidth="1"/>
    <col min="3842" max="3842" width="4.5703125" bestFit="1" customWidth="1"/>
    <col min="3843" max="3843" width="6.28515625" bestFit="1" customWidth="1"/>
    <col min="3844" max="3844" width="5" bestFit="1" customWidth="1"/>
    <col min="3845" max="3845" width="45.42578125" customWidth="1"/>
    <col min="3846" max="3846" width="15" customWidth="1"/>
    <col min="3847" max="3847" width="16.28515625" customWidth="1"/>
    <col min="3848" max="3848" width="16.7109375" bestFit="1" customWidth="1"/>
    <col min="3849" max="3849" width="20.5703125" customWidth="1"/>
    <col min="3850" max="3850" width="11.85546875" bestFit="1" customWidth="1"/>
    <col min="3851" max="3851" width="14.28515625" bestFit="1" customWidth="1"/>
    <col min="3852" max="3852" width="23.42578125" customWidth="1"/>
    <col min="4097" max="4097" width="3.85546875" customWidth="1"/>
    <col min="4098" max="4098" width="4.5703125" bestFit="1" customWidth="1"/>
    <col min="4099" max="4099" width="6.28515625" bestFit="1" customWidth="1"/>
    <col min="4100" max="4100" width="5" bestFit="1" customWidth="1"/>
    <col min="4101" max="4101" width="45.42578125" customWidth="1"/>
    <col min="4102" max="4102" width="15" customWidth="1"/>
    <col min="4103" max="4103" width="16.28515625" customWidth="1"/>
    <col min="4104" max="4104" width="16.7109375" bestFit="1" customWidth="1"/>
    <col min="4105" max="4105" width="20.5703125" customWidth="1"/>
    <col min="4106" max="4106" width="11.85546875" bestFit="1" customWidth="1"/>
    <col min="4107" max="4107" width="14.28515625" bestFit="1" customWidth="1"/>
    <col min="4108" max="4108" width="23.42578125" customWidth="1"/>
    <col min="4353" max="4353" width="3.85546875" customWidth="1"/>
    <col min="4354" max="4354" width="4.5703125" bestFit="1" customWidth="1"/>
    <col min="4355" max="4355" width="6.28515625" bestFit="1" customWidth="1"/>
    <col min="4356" max="4356" width="5" bestFit="1" customWidth="1"/>
    <col min="4357" max="4357" width="45.42578125" customWidth="1"/>
    <col min="4358" max="4358" width="15" customWidth="1"/>
    <col min="4359" max="4359" width="16.28515625" customWidth="1"/>
    <col min="4360" max="4360" width="16.7109375" bestFit="1" customWidth="1"/>
    <col min="4361" max="4361" width="20.5703125" customWidth="1"/>
    <col min="4362" max="4362" width="11.85546875" bestFit="1" customWidth="1"/>
    <col min="4363" max="4363" width="14.28515625" bestFit="1" customWidth="1"/>
    <col min="4364" max="4364" width="23.42578125" customWidth="1"/>
    <col min="4609" max="4609" width="3.85546875" customWidth="1"/>
    <col min="4610" max="4610" width="4.5703125" bestFit="1" customWidth="1"/>
    <col min="4611" max="4611" width="6.28515625" bestFit="1" customWidth="1"/>
    <col min="4612" max="4612" width="5" bestFit="1" customWidth="1"/>
    <col min="4613" max="4613" width="45.42578125" customWidth="1"/>
    <col min="4614" max="4614" width="15" customWidth="1"/>
    <col min="4615" max="4615" width="16.28515625" customWidth="1"/>
    <col min="4616" max="4616" width="16.7109375" bestFit="1" customWidth="1"/>
    <col min="4617" max="4617" width="20.5703125" customWidth="1"/>
    <col min="4618" max="4618" width="11.85546875" bestFit="1" customWidth="1"/>
    <col min="4619" max="4619" width="14.28515625" bestFit="1" customWidth="1"/>
    <col min="4620" max="4620" width="23.42578125" customWidth="1"/>
    <col min="4865" max="4865" width="3.85546875" customWidth="1"/>
    <col min="4866" max="4866" width="4.5703125" bestFit="1" customWidth="1"/>
    <col min="4867" max="4867" width="6.28515625" bestFit="1" customWidth="1"/>
    <col min="4868" max="4868" width="5" bestFit="1" customWidth="1"/>
    <col min="4869" max="4869" width="45.42578125" customWidth="1"/>
    <col min="4870" max="4870" width="15" customWidth="1"/>
    <col min="4871" max="4871" width="16.28515625" customWidth="1"/>
    <col min="4872" max="4872" width="16.7109375" bestFit="1" customWidth="1"/>
    <col min="4873" max="4873" width="20.5703125" customWidth="1"/>
    <col min="4874" max="4874" width="11.85546875" bestFit="1" customWidth="1"/>
    <col min="4875" max="4875" width="14.28515625" bestFit="1" customWidth="1"/>
    <col min="4876" max="4876" width="23.42578125" customWidth="1"/>
    <col min="5121" max="5121" width="3.85546875" customWidth="1"/>
    <col min="5122" max="5122" width="4.5703125" bestFit="1" customWidth="1"/>
    <col min="5123" max="5123" width="6.28515625" bestFit="1" customWidth="1"/>
    <col min="5124" max="5124" width="5" bestFit="1" customWidth="1"/>
    <col min="5125" max="5125" width="45.42578125" customWidth="1"/>
    <col min="5126" max="5126" width="15" customWidth="1"/>
    <col min="5127" max="5127" width="16.28515625" customWidth="1"/>
    <col min="5128" max="5128" width="16.7109375" bestFit="1" customWidth="1"/>
    <col min="5129" max="5129" width="20.5703125" customWidth="1"/>
    <col min="5130" max="5130" width="11.85546875" bestFit="1" customWidth="1"/>
    <col min="5131" max="5131" width="14.28515625" bestFit="1" customWidth="1"/>
    <col min="5132" max="5132" width="23.42578125" customWidth="1"/>
    <col min="5377" max="5377" width="3.85546875" customWidth="1"/>
    <col min="5378" max="5378" width="4.5703125" bestFit="1" customWidth="1"/>
    <col min="5379" max="5379" width="6.28515625" bestFit="1" customWidth="1"/>
    <col min="5380" max="5380" width="5" bestFit="1" customWidth="1"/>
    <col min="5381" max="5381" width="45.42578125" customWidth="1"/>
    <col min="5382" max="5382" width="15" customWidth="1"/>
    <col min="5383" max="5383" width="16.28515625" customWidth="1"/>
    <col min="5384" max="5384" width="16.7109375" bestFit="1" customWidth="1"/>
    <col min="5385" max="5385" width="20.5703125" customWidth="1"/>
    <col min="5386" max="5386" width="11.85546875" bestFit="1" customWidth="1"/>
    <col min="5387" max="5387" width="14.28515625" bestFit="1" customWidth="1"/>
    <col min="5388" max="5388" width="23.42578125" customWidth="1"/>
    <col min="5633" max="5633" width="3.85546875" customWidth="1"/>
    <col min="5634" max="5634" width="4.5703125" bestFit="1" customWidth="1"/>
    <col min="5635" max="5635" width="6.28515625" bestFit="1" customWidth="1"/>
    <col min="5636" max="5636" width="5" bestFit="1" customWidth="1"/>
    <col min="5637" max="5637" width="45.42578125" customWidth="1"/>
    <col min="5638" max="5638" width="15" customWidth="1"/>
    <col min="5639" max="5639" width="16.28515625" customWidth="1"/>
    <col min="5640" max="5640" width="16.7109375" bestFit="1" customWidth="1"/>
    <col min="5641" max="5641" width="20.5703125" customWidth="1"/>
    <col min="5642" max="5642" width="11.85546875" bestFit="1" customWidth="1"/>
    <col min="5643" max="5643" width="14.28515625" bestFit="1" customWidth="1"/>
    <col min="5644" max="5644" width="23.42578125" customWidth="1"/>
    <col min="5889" max="5889" width="3.85546875" customWidth="1"/>
    <col min="5890" max="5890" width="4.5703125" bestFit="1" customWidth="1"/>
    <col min="5891" max="5891" width="6.28515625" bestFit="1" customWidth="1"/>
    <col min="5892" max="5892" width="5" bestFit="1" customWidth="1"/>
    <col min="5893" max="5893" width="45.42578125" customWidth="1"/>
    <col min="5894" max="5894" width="15" customWidth="1"/>
    <col min="5895" max="5895" width="16.28515625" customWidth="1"/>
    <col min="5896" max="5896" width="16.7109375" bestFit="1" customWidth="1"/>
    <col min="5897" max="5897" width="20.5703125" customWidth="1"/>
    <col min="5898" max="5898" width="11.85546875" bestFit="1" customWidth="1"/>
    <col min="5899" max="5899" width="14.28515625" bestFit="1" customWidth="1"/>
    <col min="5900" max="5900" width="23.42578125" customWidth="1"/>
    <col min="6145" max="6145" width="3.85546875" customWidth="1"/>
    <col min="6146" max="6146" width="4.5703125" bestFit="1" customWidth="1"/>
    <col min="6147" max="6147" width="6.28515625" bestFit="1" customWidth="1"/>
    <col min="6148" max="6148" width="5" bestFit="1" customWidth="1"/>
    <col min="6149" max="6149" width="45.42578125" customWidth="1"/>
    <col min="6150" max="6150" width="15" customWidth="1"/>
    <col min="6151" max="6151" width="16.28515625" customWidth="1"/>
    <col min="6152" max="6152" width="16.7109375" bestFit="1" customWidth="1"/>
    <col min="6153" max="6153" width="20.5703125" customWidth="1"/>
    <col min="6154" max="6154" width="11.85546875" bestFit="1" customWidth="1"/>
    <col min="6155" max="6155" width="14.28515625" bestFit="1" customWidth="1"/>
    <col min="6156" max="6156" width="23.42578125" customWidth="1"/>
    <col min="6401" max="6401" width="3.85546875" customWidth="1"/>
    <col min="6402" max="6402" width="4.5703125" bestFit="1" customWidth="1"/>
    <col min="6403" max="6403" width="6.28515625" bestFit="1" customWidth="1"/>
    <col min="6404" max="6404" width="5" bestFit="1" customWidth="1"/>
    <col min="6405" max="6405" width="45.42578125" customWidth="1"/>
    <col min="6406" max="6406" width="15" customWidth="1"/>
    <col min="6407" max="6407" width="16.28515625" customWidth="1"/>
    <col min="6408" max="6408" width="16.7109375" bestFit="1" customWidth="1"/>
    <col min="6409" max="6409" width="20.5703125" customWidth="1"/>
    <col min="6410" max="6410" width="11.85546875" bestFit="1" customWidth="1"/>
    <col min="6411" max="6411" width="14.28515625" bestFit="1" customWidth="1"/>
    <col min="6412" max="6412" width="23.42578125" customWidth="1"/>
    <col min="6657" max="6657" width="3.85546875" customWidth="1"/>
    <col min="6658" max="6658" width="4.5703125" bestFit="1" customWidth="1"/>
    <col min="6659" max="6659" width="6.28515625" bestFit="1" customWidth="1"/>
    <col min="6660" max="6660" width="5" bestFit="1" customWidth="1"/>
    <col min="6661" max="6661" width="45.42578125" customWidth="1"/>
    <col min="6662" max="6662" width="15" customWidth="1"/>
    <col min="6663" max="6663" width="16.28515625" customWidth="1"/>
    <col min="6664" max="6664" width="16.7109375" bestFit="1" customWidth="1"/>
    <col min="6665" max="6665" width="20.5703125" customWidth="1"/>
    <col min="6666" max="6666" width="11.85546875" bestFit="1" customWidth="1"/>
    <col min="6667" max="6667" width="14.28515625" bestFit="1" customWidth="1"/>
    <col min="6668" max="6668" width="23.42578125" customWidth="1"/>
    <col min="6913" max="6913" width="3.85546875" customWidth="1"/>
    <col min="6914" max="6914" width="4.5703125" bestFit="1" customWidth="1"/>
    <col min="6915" max="6915" width="6.28515625" bestFit="1" customWidth="1"/>
    <col min="6916" max="6916" width="5" bestFit="1" customWidth="1"/>
    <col min="6917" max="6917" width="45.42578125" customWidth="1"/>
    <col min="6918" max="6918" width="15" customWidth="1"/>
    <col min="6919" max="6919" width="16.28515625" customWidth="1"/>
    <col min="6920" max="6920" width="16.7109375" bestFit="1" customWidth="1"/>
    <col min="6921" max="6921" width="20.5703125" customWidth="1"/>
    <col min="6922" max="6922" width="11.85546875" bestFit="1" customWidth="1"/>
    <col min="6923" max="6923" width="14.28515625" bestFit="1" customWidth="1"/>
    <col min="6924" max="6924" width="23.42578125" customWidth="1"/>
    <col min="7169" max="7169" width="3.85546875" customWidth="1"/>
    <col min="7170" max="7170" width="4.5703125" bestFit="1" customWidth="1"/>
    <col min="7171" max="7171" width="6.28515625" bestFit="1" customWidth="1"/>
    <col min="7172" max="7172" width="5" bestFit="1" customWidth="1"/>
    <col min="7173" max="7173" width="45.42578125" customWidth="1"/>
    <col min="7174" max="7174" width="15" customWidth="1"/>
    <col min="7175" max="7175" width="16.28515625" customWidth="1"/>
    <col min="7176" max="7176" width="16.7109375" bestFit="1" customWidth="1"/>
    <col min="7177" max="7177" width="20.5703125" customWidth="1"/>
    <col min="7178" max="7178" width="11.85546875" bestFit="1" customWidth="1"/>
    <col min="7179" max="7179" width="14.28515625" bestFit="1" customWidth="1"/>
    <col min="7180" max="7180" width="23.42578125" customWidth="1"/>
    <col min="7425" max="7425" width="3.85546875" customWidth="1"/>
    <col min="7426" max="7426" width="4.5703125" bestFit="1" customWidth="1"/>
    <col min="7427" max="7427" width="6.28515625" bestFit="1" customWidth="1"/>
    <col min="7428" max="7428" width="5" bestFit="1" customWidth="1"/>
    <col min="7429" max="7429" width="45.42578125" customWidth="1"/>
    <col min="7430" max="7430" width="15" customWidth="1"/>
    <col min="7431" max="7431" width="16.28515625" customWidth="1"/>
    <col min="7432" max="7432" width="16.7109375" bestFit="1" customWidth="1"/>
    <col min="7433" max="7433" width="20.5703125" customWidth="1"/>
    <col min="7434" max="7434" width="11.85546875" bestFit="1" customWidth="1"/>
    <col min="7435" max="7435" width="14.28515625" bestFit="1" customWidth="1"/>
    <col min="7436" max="7436" width="23.42578125" customWidth="1"/>
    <col min="7681" max="7681" width="3.85546875" customWidth="1"/>
    <col min="7682" max="7682" width="4.5703125" bestFit="1" customWidth="1"/>
    <col min="7683" max="7683" width="6.28515625" bestFit="1" customWidth="1"/>
    <col min="7684" max="7684" width="5" bestFit="1" customWidth="1"/>
    <col min="7685" max="7685" width="45.42578125" customWidth="1"/>
    <col min="7686" max="7686" width="15" customWidth="1"/>
    <col min="7687" max="7687" width="16.28515625" customWidth="1"/>
    <col min="7688" max="7688" width="16.7109375" bestFit="1" customWidth="1"/>
    <col min="7689" max="7689" width="20.5703125" customWidth="1"/>
    <col min="7690" max="7690" width="11.85546875" bestFit="1" customWidth="1"/>
    <col min="7691" max="7691" width="14.28515625" bestFit="1" customWidth="1"/>
    <col min="7692" max="7692" width="23.42578125" customWidth="1"/>
    <col min="7937" max="7937" width="3.85546875" customWidth="1"/>
    <col min="7938" max="7938" width="4.5703125" bestFit="1" customWidth="1"/>
    <col min="7939" max="7939" width="6.28515625" bestFit="1" customWidth="1"/>
    <col min="7940" max="7940" width="5" bestFit="1" customWidth="1"/>
    <col min="7941" max="7941" width="45.42578125" customWidth="1"/>
    <col min="7942" max="7942" width="15" customWidth="1"/>
    <col min="7943" max="7943" width="16.28515625" customWidth="1"/>
    <col min="7944" max="7944" width="16.7109375" bestFit="1" customWidth="1"/>
    <col min="7945" max="7945" width="20.5703125" customWidth="1"/>
    <col min="7946" max="7946" width="11.85546875" bestFit="1" customWidth="1"/>
    <col min="7947" max="7947" width="14.28515625" bestFit="1" customWidth="1"/>
    <col min="7948" max="7948" width="23.42578125" customWidth="1"/>
    <col min="8193" max="8193" width="3.85546875" customWidth="1"/>
    <col min="8194" max="8194" width="4.5703125" bestFit="1" customWidth="1"/>
    <col min="8195" max="8195" width="6.28515625" bestFit="1" customWidth="1"/>
    <col min="8196" max="8196" width="5" bestFit="1" customWidth="1"/>
    <col min="8197" max="8197" width="45.42578125" customWidth="1"/>
    <col min="8198" max="8198" width="15" customWidth="1"/>
    <col min="8199" max="8199" width="16.28515625" customWidth="1"/>
    <col min="8200" max="8200" width="16.7109375" bestFit="1" customWidth="1"/>
    <col min="8201" max="8201" width="20.5703125" customWidth="1"/>
    <col min="8202" max="8202" width="11.85546875" bestFit="1" customWidth="1"/>
    <col min="8203" max="8203" width="14.28515625" bestFit="1" customWidth="1"/>
    <col min="8204" max="8204" width="23.42578125" customWidth="1"/>
    <col min="8449" max="8449" width="3.85546875" customWidth="1"/>
    <col min="8450" max="8450" width="4.5703125" bestFit="1" customWidth="1"/>
    <col min="8451" max="8451" width="6.28515625" bestFit="1" customWidth="1"/>
    <col min="8452" max="8452" width="5" bestFit="1" customWidth="1"/>
    <col min="8453" max="8453" width="45.42578125" customWidth="1"/>
    <col min="8454" max="8454" width="15" customWidth="1"/>
    <col min="8455" max="8455" width="16.28515625" customWidth="1"/>
    <col min="8456" max="8456" width="16.7109375" bestFit="1" customWidth="1"/>
    <col min="8457" max="8457" width="20.5703125" customWidth="1"/>
    <col min="8458" max="8458" width="11.85546875" bestFit="1" customWidth="1"/>
    <col min="8459" max="8459" width="14.28515625" bestFit="1" customWidth="1"/>
    <col min="8460" max="8460" width="23.42578125" customWidth="1"/>
    <col min="8705" max="8705" width="3.85546875" customWidth="1"/>
    <col min="8706" max="8706" width="4.5703125" bestFit="1" customWidth="1"/>
    <col min="8707" max="8707" width="6.28515625" bestFit="1" customWidth="1"/>
    <col min="8708" max="8708" width="5" bestFit="1" customWidth="1"/>
    <col min="8709" max="8709" width="45.42578125" customWidth="1"/>
    <col min="8710" max="8710" width="15" customWidth="1"/>
    <col min="8711" max="8711" width="16.28515625" customWidth="1"/>
    <col min="8712" max="8712" width="16.7109375" bestFit="1" customWidth="1"/>
    <col min="8713" max="8713" width="20.5703125" customWidth="1"/>
    <col min="8714" max="8714" width="11.85546875" bestFit="1" customWidth="1"/>
    <col min="8715" max="8715" width="14.28515625" bestFit="1" customWidth="1"/>
    <col min="8716" max="8716" width="23.42578125" customWidth="1"/>
    <col min="8961" max="8961" width="3.85546875" customWidth="1"/>
    <col min="8962" max="8962" width="4.5703125" bestFit="1" customWidth="1"/>
    <col min="8963" max="8963" width="6.28515625" bestFit="1" customWidth="1"/>
    <col min="8964" max="8964" width="5" bestFit="1" customWidth="1"/>
    <col min="8965" max="8965" width="45.42578125" customWidth="1"/>
    <col min="8966" max="8966" width="15" customWidth="1"/>
    <col min="8967" max="8967" width="16.28515625" customWidth="1"/>
    <col min="8968" max="8968" width="16.7109375" bestFit="1" customWidth="1"/>
    <col min="8969" max="8969" width="20.5703125" customWidth="1"/>
    <col min="8970" max="8970" width="11.85546875" bestFit="1" customWidth="1"/>
    <col min="8971" max="8971" width="14.28515625" bestFit="1" customWidth="1"/>
    <col min="8972" max="8972" width="23.42578125" customWidth="1"/>
    <col min="9217" max="9217" width="3.85546875" customWidth="1"/>
    <col min="9218" max="9218" width="4.5703125" bestFit="1" customWidth="1"/>
    <col min="9219" max="9219" width="6.28515625" bestFit="1" customWidth="1"/>
    <col min="9220" max="9220" width="5" bestFit="1" customWidth="1"/>
    <col min="9221" max="9221" width="45.42578125" customWidth="1"/>
    <col min="9222" max="9222" width="15" customWidth="1"/>
    <col min="9223" max="9223" width="16.28515625" customWidth="1"/>
    <col min="9224" max="9224" width="16.7109375" bestFit="1" customWidth="1"/>
    <col min="9225" max="9225" width="20.5703125" customWidth="1"/>
    <col min="9226" max="9226" width="11.85546875" bestFit="1" customWidth="1"/>
    <col min="9227" max="9227" width="14.28515625" bestFit="1" customWidth="1"/>
    <col min="9228" max="9228" width="23.42578125" customWidth="1"/>
    <col min="9473" max="9473" width="3.85546875" customWidth="1"/>
    <col min="9474" max="9474" width="4.5703125" bestFit="1" customWidth="1"/>
    <col min="9475" max="9475" width="6.28515625" bestFit="1" customWidth="1"/>
    <col min="9476" max="9476" width="5" bestFit="1" customWidth="1"/>
    <col min="9477" max="9477" width="45.42578125" customWidth="1"/>
    <col min="9478" max="9478" width="15" customWidth="1"/>
    <col min="9479" max="9479" width="16.28515625" customWidth="1"/>
    <col min="9480" max="9480" width="16.7109375" bestFit="1" customWidth="1"/>
    <col min="9481" max="9481" width="20.5703125" customWidth="1"/>
    <col min="9482" max="9482" width="11.85546875" bestFit="1" customWidth="1"/>
    <col min="9483" max="9483" width="14.28515625" bestFit="1" customWidth="1"/>
    <col min="9484" max="9484" width="23.42578125" customWidth="1"/>
    <col min="9729" max="9729" width="3.85546875" customWidth="1"/>
    <col min="9730" max="9730" width="4.5703125" bestFit="1" customWidth="1"/>
    <col min="9731" max="9731" width="6.28515625" bestFit="1" customWidth="1"/>
    <col min="9732" max="9732" width="5" bestFit="1" customWidth="1"/>
    <col min="9733" max="9733" width="45.42578125" customWidth="1"/>
    <col min="9734" max="9734" width="15" customWidth="1"/>
    <col min="9735" max="9735" width="16.28515625" customWidth="1"/>
    <col min="9736" max="9736" width="16.7109375" bestFit="1" customWidth="1"/>
    <col min="9737" max="9737" width="20.5703125" customWidth="1"/>
    <col min="9738" max="9738" width="11.85546875" bestFit="1" customWidth="1"/>
    <col min="9739" max="9739" width="14.28515625" bestFit="1" customWidth="1"/>
    <col min="9740" max="9740" width="23.42578125" customWidth="1"/>
    <col min="9985" max="9985" width="3.85546875" customWidth="1"/>
    <col min="9986" max="9986" width="4.5703125" bestFit="1" customWidth="1"/>
    <col min="9987" max="9987" width="6.28515625" bestFit="1" customWidth="1"/>
    <col min="9988" max="9988" width="5" bestFit="1" customWidth="1"/>
    <col min="9989" max="9989" width="45.42578125" customWidth="1"/>
    <col min="9990" max="9990" width="15" customWidth="1"/>
    <col min="9991" max="9991" width="16.28515625" customWidth="1"/>
    <col min="9992" max="9992" width="16.7109375" bestFit="1" customWidth="1"/>
    <col min="9993" max="9993" width="20.5703125" customWidth="1"/>
    <col min="9994" max="9994" width="11.85546875" bestFit="1" customWidth="1"/>
    <col min="9995" max="9995" width="14.28515625" bestFit="1" customWidth="1"/>
    <col min="9996" max="9996" width="23.42578125" customWidth="1"/>
    <col min="10241" max="10241" width="3.85546875" customWidth="1"/>
    <col min="10242" max="10242" width="4.5703125" bestFit="1" customWidth="1"/>
    <col min="10243" max="10243" width="6.28515625" bestFit="1" customWidth="1"/>
    <col min="10244" max="10244" width="5" bestFit="1" customWidth="1"/>
    <col min="10245" max="10245" width="45.42578125" customWidth="1"/>
    <col min="10246" max="10246" width="15" customWidth="1"/>
    <col min="10247" max="10247" width="16.28515625" customWidth="1"/>
    <col min="10248" max="10248" width="16.7109375" bestFit="1" customWidth="1"/>
    <col min="10249" max="10249" width="20.5703125" customWidth="1"/>
    <col min="10250" max="10250" width="11.85546875" bestFit="1" customWidth="1"/>
    <col min="10251" max="10251" width="14.28515625" bestFit="1" customWidth="1"/>
    <col min="10252" max="10252" width="23.42578125" customWidth="1"/>
    <col min="10497" max="10497" width="3.85546875" customWidth="1"/>
    <col min="10498" max="10498" width="4.5703125" bestFit="1" customWidth="1"/>
    <col min="10499" max="10499" width="6.28515625" bestFit="1" customWidth="1"/>
    <col min="10500" max="10500" width="5" bestFit="1" customWidth="1"/>
    <col min="10501" max="10501" width="45.42578125" customWidth="1"/>
    <col min="10502" max="10502" width="15" customWidth="1"/>
    <col min="10503" max="10503" width="16.28515625" customWidth="1"/>
    <col min="10504" max="10504" width="16.7109375" bestFit="1" customWidth="1"/>
    <col min="10505" max="10505" width="20.5703125" customWidth="1"/>
    <col min="10506" max="10506" width="11.85546875" bestFit="1" customWidth="1"/>
    <col min="10507" max="10507" width="14.28515625" bestFit="1" customWidth="1"/>
    <col min="10508" max="10508" width="23.42578125" customWidth="1"/>
    <col min="10753" max="10753" width="3.85546875" customWidth="1"/>
    <col min="10754" max="10754" width="4.5703125" bestFit="1" customWidth="1"/>
    <col min="10755" max="10755" width="6.28515625" bestFit="1" customWidth="1"/>
    <col min="10756" max="10756" width="5" bestFit="1" customWidth="1"/>
    <col min="10757" max="10757" width="45.42578125" customWidth="1"/>
    <col min="10758" max="10758" width="15" customWidth="1"/>
    <col min="10759" max="10759" width="16.28515625" customWidth="1"/>
    <col min="10760" max="10760" width="16.7109375" bestFit="1" customWidth="1"/>
    <col min="10761" max="10761" width="20.5703125" customWidth="1"/>
    <col min="10762" max="10762" width="11.85546875" bestFit="1" customWidth="1"/>
    <col min="10763" max="10763" width="14.28515625" bestFit="1" customWidth="1"/>
    <col min="10764" max="10764" width="23.42578125" customWidth="1"/>
    <col min="11009" max="11009" width="3.85546875" customWidth="1"/>
    <col min="11010" max="11010" width="4.5703125" bestFit="1" customWidth="1"/>
    <col min="11011" max="11011" width="6.28515625" bestFit="1" customWidth="1"/>
    <col min="11012" max="11012" width="5" bestFit="1" customWidth="1"/>
    <col min="11013" max="11013" width="45.42578125" customWidth="1"/>
    <col min="11014" max="11014" width="15" customWidth="1"/>
    <col min="11015" max="11015" width="16.28515625" customWidth="1"/>
    <col min="11016" max="11016" width="16.7109375" bestFit="1" customWidth="1"/>
    <col min="11017" max="11017" width="20.5703125" customWidth="1"/>
    <col min="11018" max="11018" width="11.85546875" bestFit="1" customWidth="1"/>
    <col min="11019" max="11019" width="14.28515625" bestFit="1" customWidth="1"/>
    <col min="11020" max="11020" width="23.42578125" customWidth="1"/>
    <col min="11265" max="11265" width="3.85546875" customWidth="1"/>
    <col min="11266" max="11266" width="4.5703125" bestFit="1" customWidth="1"/>
    <col min="11267" max="11267" width="6.28515625" bestFit="1" customWidth="1"/>
    <col min="11268" max="11268" width="5" bestFit="1" customWidth="1"/>
    <col min="11269" max="11269" width="45.42578125" customWidth="1"/>
    <col min="11270" max="11270" width="15" customWidth="1"/>
    <col min="11271" max="11271" width="16.28515625" customWidth="1"/>
    <col min="11272" max="11272" width="16.7109375" bestFit="1" customWidth="1"/>
    <col min="11273" max="11273" width="20.5703125" customWidth="1"/>
    <col min="11274" max="11274" width="11.85546875" bestFit="1" customWidth="1"/>
    <col min="11275" max="11275" width="14.28515625" bestFit="1" customWidth="1"/>
    <col min="11276" max="11276" width="23.42578125" customWidth="1"/>
    <col min="11521" max="11521" width="3.85546875" customWidth="1"/>
    <col min="11522" max="11522" width="4.5703125" bestFit="1" customWidth="1"/>
    <col min="11523" max="11523" width="6.28515625" bestFit="1" customWidth="1"/>
    <col min="11524" max="11524" width="5" bestFit="1" customWidth="1"/>
    <col min="11525" max="11525" width="45.42578125" customWidth="1"/>
    <col min="11526" max="11526" width="15" customWidth="1"/>
    <col min="11527" max="11527" width="16.28515625" customWidth="1"/>
    <col min="11528" max="11528" width="16.7109375" bestFit="1" customWidth="1"/>
    <col min="11529" max="11529" width="20.5703125" customWidth="1"/>
    <col min="11530" max="11530" width="11.85546875" bestFit="1" customWidth="1"/>
    <col min="11531" max="11531" width="14.28515625" bestFit="1" customWidth="1"/>
    <col min="11532" max="11532" width="23.42578125" customWidth="1"/>
    <col min="11777" max="11777" width="3.85546875" customWidth="1"/>
    <col min="11778" max="11778" width="4.5703125" bestFit="1" customWidth="1"/>
    <col min="11779" max="11779" width="6.28515625" bestFit="1" customWidth="1"/>
    <col min="11780" max="11780" width="5" bestFit="1" customWidth="1"/>
    <col min="11781" max="11781" width="45.42578125" customWidth="1"/>
    <col min="11782" max="11782" width="15" customWidth="1"/>
    <col min="11783" max="11783" width="16.28515625" customWidth="1"/>
    <col min="11784" max="11784" width="16.7109375" bestFit="1" customWidth="1"/>
    <col min="11785" max="11785" width="20.5703125" customWidth="1"/>
    <col min="11786" max="11786" width="11.85546875" bestFit="1" customWidth="1"/>
    <col min="11787" max="11787" width="14.28515625" bestFit="1" customWidth="1"/>
    <col min="11788" max="11788" width="23.42578125" customWidth="1"/>
    <col min="12033" max="12033" width="3.85546875" customWidth="1"/>
    <col min="12034" max="12034" width="4.5703125" bestFit="1" customWidth="1"/>
    <col min="12035" max="12035" width="6.28515625" bestFit="1" customWidth="1"/>
    <col min="12036" max="12036" width="5" bestFit="1" customWidth="1"/>
    <col min="12037" max="12037" width="45.42578125" customWidth="1"/>
    <col min="12038" max="12038" width="15" customWidth="1"/>
    <col min="12039" max="12039" width="16.28515625" customWidth="1"/>
    <col min="12040" max="12040" width="16.7109375" bestFit="1" customWidth="1"/>
    <col min="12041" max="12041" width="20.5703125" customWidth="1"/>
    <col min="12042" max="12042" width="11.85546875" bestFit="1" customWidth="1"/>
    <col min="12043" max="12043" width="14.28515625" bestFit="1" customWidth="1"/>
    <col min="12044" max="12044" width="23.42578125" customWidth="1"/>
    <col min="12289" max="12289" width="3.85546875" customWidth="1"/>
    <col min="12290" max="12290" width="4.5703125" bestFit="1" customWidth="1"/>
    <col min="12291" max="12291" width="6.28515625" bestFit="1" customWidth="1"/>
    <col min="12292" max="12292" width="5" bestFit="1" customWidth="1"/>
    <col min="12293" max="12293" width="45.42578125" customWidth="1"/>
    <col min="12294" max="12294" width="15" customWidth="1"/>
    <col min="12295" max="12295" width="16.28515625" customWidth="1"/>
    <col min="12296" max="12296" width="16.7109375" bestFit="1" customWidth="1"/>
    <col min="12297" max="12297" width="20.5703125" customWidth="1"/>
    <col min="12298" max="12298" width="11.85546875" bestFit="1" customWidth="1"/>
    <col min="12299" max="12299" width="14.28515625" bestFit="1" customWidth="1"/>
    <col min="12300" max="12300" width="23.42578125" customWidth="1"/>
    <col min="12545" max="12545" width="3.85546875" customWidth="1"/>
    <col min="12546" max="12546" width="4.5703125" bestFit="1" customWidth="1"/>
    <col min="12547" max="12547" width="6.28515625" bestFit="1" customWidth="1"/>
    <col min="12548" max="12548" width="5" bestFit="1" customWidth="1"/>
    <col min="12549" max="12549" width="45.42578125" customWidth="1"/>
    <col min="12550" max="12550" width="15" customWidth="1"/>
    <col min="12551" max="12551" width="16.28515625" customWidth="1"/>
    <col min="12552" max="12552" width="16.7109375" bestFit="1" customWidth="1"/>
    <col min="12553" max="12553" width="20.5703125" customWidth="1"/>
    <col min="12554" max="12554" width="11.85546875" bestFit="1" customWidth="1"/>
    <col min="12555" max="12555" width="14.28515625" bestFit="1" customWidth="1"/>
    <col min="12556" max="12556" width="23.42578125" customWidth="1"/>
    <col min="12801" max="12801" width="3.85546875" customWidth="1"/>
    <col min="12802" max="12802" width="4.5703125" bestFit="1" customWidth="1"/>
    <col min="12803" max="12803" width="6.28515625" bestFit="1" customWidth="1"/>
    <col min="12804" max="12804" width="5" bestFit="1" customWidth="1"/>
    <col min="12805" max="12805" width="45.42578125" customWidth="1"/>
    <col min="12806" max="12806" width="15" customWidth="1"/>
    <col min="12807" max="12807" width="16.28515625" customWidth="1"/>
    <col min="12808" max="12808" width="16.7109375" bestFit="1" customWidth="1"/>
    <col min="12809" max="12809" width="20.5703125" customWidth="1"/>
    <col min="12810" max="12810" width="11.85546875" bestFit="1" customWidth="1"/>
    <col min="12811" max="12811" width="14.28515625" bestFit="1" customWidth="1"/>
    <col min="12812" max="12812" width="23.42578125" customWidth="1"/>
    <col min="13057" max="13057" width="3.85546875" customWidth="1"/>
    <col min="13058" max="13058" width="4.5703125" bestFit="1" customWidth="1"/>
    <col min="13059" max="13059" width="6.28515625" bestFit="1" customWidth="1"/>
    <col min="13060" max="13060" width="5" bestFit="1" customWidth="1"/>
    <col min="13061" max="13061" width="45.42578125" customWidth="1"/>
    <col min="13062" max="13062" width="15" customWidth="1"/>
    <col min="13063" max="13063" width="16.28515625" customWidth="1"/>
    <col min="13064" max="13064" width="16.7109375" bestFit="1" customWidth="1"/>
    <col min="13065" max="13065" width="20.5703125" customWidth="1"/>
    <col min="13066" max="13066" width="11.85546875" bestFit="1" customWidth="1"/>
    <col min="13067" max="13067" width="14.28515625" bestFit="1" customWidth="1"/>
    <col min="13068" max="13068" width="23.42578125" customWidth="1"/>
    <col min="13313" max="13313" width="3.85546875" customWidth="1"/>
    <col min="13314" max="13314" width="4.5703125" bestFit="1" customWidth="1"/>
    <col min="13315" max="13315" width="6.28515625" bestFit="1" customWidth="1"/>
    <col min="13316" max="13316" width="5" bestFit="1" customWidth="1"/>
    <col min="13317" max="13317" width="45.42578125" customWidth="1"/>
    <col min="13318" max="13318" width="15" customWidth="1"/>
    <col min="13319" max="13319" width="16.28515625" customWidth="1"/>
    <col min="13320" max="13320" width="16.7109375" bestFit="1" customWidth="1"/>
    <col min="13321" max="13321" width="20.5703125" customWidth="1"/>
    <col min="13322" max="13322" width="11.85546875" bestFit="1" customWidth="1"/>
    <col min="13323" max="13323" width="14.28515625" bestFit="1" customWidth="1"/>
    <col min="13324" max="13324" width="23.42578125" customWidth="1"/>
    <col min="13569" max="13569" width="3.85546875" customWidth="1"/>
    <col min="13570" max="13570" width="4.5703125" bestFit="1" customWidth="1"/>
    <col min="13571" max="13571" width="6.28515625" bestFit="1" customWidth="1"/>
    <col min="13572" max="13572" width="5" bestFit="1" customWidth="1"/>
    <col min="13573" max="13573" width="45.42578125" customWidth="1"/>
    <col min="13574" max="13574" width="15" customWidth="1"/>
    <col min="13575" max="13575" width="16.28515625" customWidth="1"/>
    <col min="13576" max="13576" width="16.7109375" bestFit="1" customWidth="1"/>
    <col min="13577" max="13577" width="20.5703125" customWidth="1"/>
    <col min="13578" max="13578" width="11.85546875" bestFit="1" customWidth="1"/>
    <col min="13579" max="13579" width="14.28515625" bestFit="1" customWidth="1"/>
    <col min="13580" max="13580" width="23.42578125" customWidth="1"/>
    <col min="13825" max="13825" width="3.85546875" customWidth="1"/>
    <col min="13826" max="13826" width="4.5703125" bestFit="1" customWidth="1"/>
    <col min="13827" max="13827" width="6.28515625" bestFit="1" customWidth="1"/>
    <col min="13828" max="13828" width="5" bestFit="1" customWidth="1"/>
    <col min="13829" max="13829" width="45.42578125" customWidth="1"/>
    <col min="13830" max="13830" width="15" customWidth="1"/>
    <col min="13831" max="13831" width="16.28515625" customWidth="1"/>
    <col min="13832" max="13832" width="16.7109375" bestFit="1" customWidth="1"/>
    <col min="13833" max="13833" width="20.5703125" customWidth="1"/>
    <col min="13834" max="13834" width="11.85546875" bestFit="1" customWidth="1"/>
    <col min="13835" max="13835" width="14.28515625" bestFit="1" customWidth="1"/>
    <col min="13836" max="13836" width="23.42578125" customWidth="1"/>
    <col min="14081" max="14081" width="3.85546875" customWidth="1"/>
    <col min="14082" max="14082" width="4.5703125" bestFit="1" customWidth="1"/>
    <col min="14083" max="14083" width="6.28515625" bestFit="1" customWidth="1"/>
    <col min="14084" max="14084" width="5" bestFit="1" customWidth="1"/>
    <col min="14085" max="14085" width="45.42578125" customWidth="1"/>
    <col min="14086" max="14086" width="15" customWidth="1"/>
    <col min="14087" max="14087" width="16.28515625" customWidth="1"/>
    <col min="14088" max="14088" width="16.7109375" bestFit="1" customWidth="1"/>
    <col min="14089" max="14089" width="20.5703125" customWidth="1"/>
    <col min="14090" max="14090" width="11.85546875" bestFit="1" customWidth="1"/>
    <col min="14091" max="14091" width="14.28515625" bestFit="1" customWidth="1"/>
    <col min="14092" max="14092" width="23.42578125" customWidth="1"/>
    <col min="14337" max="14337" width="3.85546875" customWidth="1"/>
    <col min="14338" max="14338" width="4.5703125" bestFit="1" customWidth="1"/>
    <col min="14339" max="14339" width="6.28515625" bestFit="1" customWidth="1"/>
    <col min="14340" max="14340" width="5" bestFit="1" customWidth="1"/>
    <col min="14341" max="14341" width="45.42578125" customWidth="1"/>
    <col min="14342" max="14342" width="15" customWidth="1"/>
    <col min="14343" max="14343" width="16.28515625" customWidth="1"/>
    <col min="14344" max="14344" width="16.7109375" bestFit="1" customWidth="1"/>
    <col min="14345" max="14345" width="20.5703125" customWidth="1"/>
    <col min="14346" max="14346" width="11.85546875" bestFit="1" customWidth="1"/>
    <col min="14347" max="14347" width="14.28515625" bestFit="1" customWidth="1"/>
    <col min="14348" max="14348" width="23.42578125" customWidth="1"/>
    <col min="14593" max="14593" width="3.85546875" customWidth="1"/>
    <col min="14594" max="14594" width="4.5703125" bestFit="1" customWidth="1"/>
    <col min="14595" max="14595" width="6.28515625" bestFit="1" customWidth="1"/>
    <col min="14596" max="14596" width="5" bestFit="1" customWidth="1"/>
    <col min="14597" max="14597" width="45.42578125" customWidth="1"/>
    <col min="14598" max="14598" width="15" customWidth="1"/>
    <col min="14599" max="14599" width="16.28515625" customWidth="1"/>
    <col min="14600" max="14600" width="16.7109375" bestFit="1" customWidth="1"/>
    <col min="14601" max="14601" width="20.5703125" customWidth="1"/>
    <col min="14602" max="14602" width="11.85546875" bestFit="1" customWidth="1"/>
    <col min="14603" max="14603" width="14.28515625" bestFit="1" customWidth="1"/>
    <col min="14604" max="14604" width="23.42578125" customWidth="1"/>
    <col min="14849" max="14849" width="3.85546875" customWidth="1"/>
    <col min="14850" max="14850" width="4.5703125" bestFit="1" customWidth="1"/>
    <col min="14851" max="14851" width="6.28515625" bestFit="1" customWidth="1"/>
    <col min="14852" max="14852" width="5" bestFit="1" customWidth="1"/>
    <col min="14853" max="14853" width="45.42578125" customWidth="1"/>
    <col min="14854" max="14854" width="15" customWidth="1"/>
    <col min="14855" max="14855" width="16.28515625" customWidth="1"/>
    <col min="14856" max="14856" width="16.7109375" bestFit="1" customWidth="1"/>
    <col min="14857" max="14857" width="20.5703125" customWidth="1"/>
    <col min="14858" max="14858" width="11.85546875" bestFit="1" customWidth="1"/>
    <col min="14859" max="14859" width="14.28515625" bestFit="1" customWidth="1"/>
    <col min="14860" max="14860" width="23.42578125" customWidth="1"/>
    <col min="15105" max="15105" width="3.85546875" customWidth="1"/>
    <col min="15106" max="15106" width="4.5703125" bestFit="1" customWidth="1"/>
    <col min="15107" max="15107" width="6.28515625" bestFit="1" customWidth="1"/>
    <col min="15108" max="15108" width="5" bestFit="1" customWidth="1"/>
    <col min="15109" max="15109" width="45.42578125" customWidth="1"/>
    <col min="15110" max="15110" width="15" customWidth="1"/>
    <col min="15111" max="15111" width="16.28515625" customWidth="1"/>
    <col min="15112" max="15112" width="16.7109375" bestFit="1" customWidth="1"/>
    <col min="15113" max="15113" width="20.5703125" customWidth="1"/>
    <col min="15114" max="15114" width="11.85546875" bestFit="1" customWidth="1"/>
    <col min="15115" max="15115" width="14.28515625" bestFit="1" customWidth="1"/>
    <col min="15116" max="15116" width="23.42578125" customWidth="1"/>
    <col min="15361" max="15361" width="3.85546875" customWidth="1"/>
    <col min="15362" max="15362" width="4.5703125" bestFit="1" customWidth="1"/>
    <col min="15363" max="15363" width="6.28515625" bestFit="1" customWidth="1"/>
    <col min="15364" max="15364" width="5" bestFit="1" customWidth="1"/>
    <col min="15365" max="15365" width="45.42578125" customWidth="1"/>
    <col min="15366" max="15366" width="15" customWidth="1"/>
    <col min="15367" max="15367" width="16.28515625" customWidth="1"/>
    <col min="15368" max="15368" width="16.7109375" bestFit="1" customWidth="1"/>
    <col min="15369" max="15369" width="20.5703125" customWidth="1"/>
    <col min="15370" max="15370" width="11.85546875" bestFit="1" customWidth="1"/>
    <col min="15371" max="15371" width="14.28515625" bestFit="1" customWidth="1"/>
    <col min="15372" max="15372" width="23.42578125" customWidth="1"/>
    <col min="15617" max="15617" width="3.85546875" customWidth="1"/>
    <col min="15618" max="15618" width="4.5703125" bestFit="1" customWidth="1"/>
    <col min="15619" max="15619" width="6.28515625" bestFit="1" customWidth="1"/>
    <col min="15620" max="15620" width="5" bestFit="1" customWidth="1"/>
    <col min="15621" max="15621" width="45.42578125" customWidth="1"/>
    <col min="15622" max="15622" width="15" customWidth="1"/>
    <col min="15623" max="15623" width="16.28515625" customWidth="1"/>
    <col min="15624" max="15624" width="16.7109375" bestFit="1" customWidth="1"/>
    <col min="15625" max="15625" width="20.5703125" customWidth="1"/>
    <col min="15626" max="15626" width="11.85546875" bestFit="1" customWidth="1"/>
    <col min="15627" max="15627" width="14.28515625" bestFit="1" customWidth="1"/>
    <col min="15628" max="15628" width="23.42578125" customWidth="1"/>
    <col min="15873" max="15873" width="3.85546875" customWidth="1"/>
    <col min="15874" max="15874" width="4.5703125" bestFit="1" customWidth="1"/>
    <col min="15875" max="15875" width="6.28515625" bestFit="1" customWidth="1"/>
    <col min="15876" max="15876" width="5" bestFit="1" customWidth="1"/>
    <col min="15877" max="15877" width="45.42578125" customWidth="1"/>
    <col min="15878" max="15878" width="15" customWidth="1"/>
    <col min="15879" max="15879" width="16.28515625" customWidth="1"/>
    <col min="15880" max="15880" width="16.7109375" bestFit="1" customWidth="1"/>
    <col min="15881" max="15881" width="20.5703125" customWidth="1"/>
    <col min="15882" max="15882" width="11.85546875" bestFit="1" customWidth="1"/>
    <col min="15883" max="15883" width="14.28515625" bestFit="1" customWidth="1"/>
    <col min="15884" max="15884" width="23.42578125" customWidth="1"/>
    <col min="16129" max="16129" width="3.85546875" customWidth="1"/>
    <col min="16130" max="16130" width="4.5703125" bestFit="1" customWidth="1"/>
    <col min="16131" max="16131" width="6.28515625" bestFit="1" customWidth="1"/>
    <col min="16132" max="16132" width="5" bestFit="1" customWidth="1"/>
    <col min="16133" max="16133" width="45.42578125" customWidth="1"/>
    <col min="16134" max="16134" width="15" customWidth="1"/>
    <col min="16135" max="16135" width="16.28515625" customWidth="1"/>
    <col min="16136" max="16136" width="16.7109375" bestFit="1" customWidth="1"/>
    <col min="16137" max="16137" width="20.5703125" customWidth="1"/>
    <col min="16138" max="16138" width="11.85546875" bestFit="1" customWidth="1"/>
    <col min="16139" max="16139" width="14.28515625" bestFit="1" customWidth="1"/>
    <col min="16140" max="16140" width="23.42578125" customWidth="1"/>
  </cols>
  <sheetData>
    <row r="1" spans="1:12" ht="15">
      <c r="A1" s="63"/>
      <c r="B1" s="66"/>
      <c r="C1" s="66"/>
      <c r="D1" s="66"/>
      <c r="E1" s="62" t="s">
        <v>19</v>
      </c>
      <c r="F1" s="67"/>
      <c r="G1" s="67"/>
      <c r="H1" s="63"/>
      <c r="I1" s="68" t="s">
        <v>57</v>
      </c>
      <c r="J1" s="63"/>
      <c r="K1" s="63" t="s">
        <v>19</v>
      </c>
      <c r="L1" s="69"/>
    </row>
    <row r="2" spans="1:12" ht="14.25">
      <c r="A2" s="63"/>
      <c r="B2" s="66"/>
      <c r="C2" s="66"/>
      <c r="D2" s="66"/>
      <c r="E2" s="448" t="s">
        <v>19</v>
      </c>
      <c r="F2" s="448"/>
      <c r="G2" s="67"/>
      <c r="H2" s="63"/>
      <c r="I2" s="59" t="s">
        <v>406</v>
      </c>
      <c r="J2" s="63"/>
      <c r="K2" s="63"/>
      <c r="L2" s="69"/>
    </row>
    <row r="3" spans="1:12" ht="14.25">
      <c r="A3" s="63"/>
      <c r="B3" s="66"/>
      <c r="C3" s="66"/>
      <c r="D3" s="66"/>
      <c r="E3" s="448"/>
      <c r="F3" s="448"/>
      <c r="G3" s="67"/>
      <c r="H3" s="63"/>
      <c r="I3" s="59" t="s">
        <v>55</v>
      </c>
      <c r="J3" s="63"/>
      <c r="K3" s="63"/>
      <c r="L3" s="69"/>
    </row>
    <row r="4" spans="1:12">
      <c r="A4" s="63"/>
      <c r="B4" s="63"/>
      <c r="C4" s="63"/>
      <c r="D4" s="63"/>
      <c r="E4" s="448"/>
      <c r="F4" s="448"/>
      <c r="G4" s="63"/>
      <c r="H4" s="63"/>
      <c r="I4" s="59" t="s">
        <v>269</v>
      </c>
      <c r="J4" s="63"/>
      <c r="K4" s="63"/>
      <c r="L4" s="69"/>
    </row>
    <row r="5" spans="1:12">
      <c r="A5" s="63"/>
      <c r="B5" s="63"/>
      <c r="C5" s="63"/>
      <c r="D5" s="63"/>
      <c r="E5" s="63"/>
      <c r="F5" s="63"/>
      <c r="G5" s="63"/>
      <c r="H5" s="63"/>
      <c r="I5" s="59" t="s">
        <v>270</v>
      </c>
      <c r="J5" s="63"/>
      <c r="K5" s="63"/>
      <c r="L5" s="69"/>
    </row>
    <row r="6" spans="1:12" ht="18">
      <c r="A6" s="449" t="s">
        <v>58</v>
      </c>
      <c r="B6" s="449"/>
      <c r="C6" s="449"/>
      <c r="D6" s="449"/>
      <c r="E6" s="449"/>
      <c r="F6" s="449"/>
      <c r="G6" s="449"/>
      <c r="H6" s="449"/>
      <c r="I6" s="449"/>
      <c r="J6" s="70" t="s">
        <v>19</v>
      </c>
      <c r="K6" s="71"/>
      <c r="L6" s="71"/>
    </row>
    <row r="7" spans="1:12" ht="12.75" customHeight="1">
      <c r="A7" s="450" t="s">
        <v>10</v>
      </c>
      <c r="B7" s="450" t="s">
        <v>9</v>
      </c>
      <c r="C7" s="451" t="s">
        <v>59</v>
      </c>
      <c r="D7" s="452" t="s">
        <v>7</v>
      </c>
      <c r="E7" s="455" t="s">
        <v>60</v>
      </c>
      <c r="F7" s="455" t="s">
        <v>61</v>
      </c>
      <c r="G7" s="456" t="s">
        <v>62</v>
      </c>
      <c r="H7" s="457"/>
      <c r="I7" s="457"/>
      <c r="J7" s="457"/>
      <c r="K7" s="458"/>
      <c r="L7" s="455" t="s">
        <v>63</v>
      </c>
    </row>
    <row r="8" spans="1:12">
      <c r="A8" s="450"/>
      <c r="B8" s="450"/>
      <c r="C8" s="451"/>
      <c r="D8" s="453"/>
      <c r="E8" s="455"/>
      <c r="F8" s="455"/>
      <c r="G8" s="455" t="s">
        <v>64</v>
      </c>
      <c r="H8" s="456" t="s">
        <v>65</v>
      </c>
      <c r="I8" s="459"/>
      <c r="J8" s="460"/>
      <c r="K8" s="461" t="s">
        <v>66</v>
      </c>
      <c r="L8" s="455"/>
    </row>
    <row r="9" spans="1:12" ht="48">
      <c r="A9" s="450"/>
      <c r="B9" s="450"/>
      <c r="C9" s="451"/>
      <c r="D9" s="453"/>
      <c r="E9" s="455"/>
      <c r="F9" s="455"/>
      <c r="G9" s="455"/>
      <c r="H9" s="455" t="s">
        <v>67</v>
      </c>
      <c r="I9" s="455" t="s">
        <v>68</v>
      </c>
      <c r="J9" s="72" t="s">
        <v>69</v>
      </c>
      <c r="K9" s="462"/>
      <c r="L9" s="455"/>
    </row>
    <row r="10" spans="1:12">
      <c r="A10" s="450"/>
      <c r="B10" s="450"/>
      <c r="C10" s="451"/>
      <c r="D10" s="453"/>
      <c r="E10" s="455"/>
      <c r="F10" s="455"/>
      <c r="G10" s="455"/>
      <c r="H10" s="455"/>
      <c r="I10" s="455"/>
      <c r="J10" s="73"/>
      <c r="K10" s="462"/>
      <c r="L10" s="455"/>
    </row>
    <row r="11" spans="1:12">
      <c r="A11" s="450"/>
      <c r="B11" s="450"/>
      <c r="C11" s="451"/>
      <c r="D11" s="454"/>
      <c r="E11" s="455"/>
      <c r="F11" s="455"/>
      <c r="G11" s="455"/>
      <c r="H11" s="455"/>
      <c r="I11" s="455"/>
      <c r="J11" s="74"/>
      <c r="K11" s="463"/>
      <c r="L11" s="455"/>
    </row>
    <row r="12" spans="1:12">
      <c r="A12" s="392">
        <v>1</v>
      </c>
      <c r="B12" s="75" t="s">
        <v>50</v>
      </c>
      <c r="C12" s="75" t="s">
        <v>49</v>
      </c>
      <c r="D12" s="75">
        <v>6210</v>
      </c>
      <c r="E12" s="76" t="s">
        <v>70</v>
      </c>
      <c r="F12" s="77">
        <v>1680000</v>
      </c>
      <c r="G12" s="77">
        <v>380000</v>
      </c>
      <c r="H12" s="77">
        <v>380000</v>
      </c>
      <c r="I12" s="78"/>
      <c r="J12" s="464" t="s">
        <v>71</v>
      </c>
      <c r="K12" s="78"/>
      <c r="L12" s="466" t="s">
        <v>72</v>
      </c>
    </row>
    <row r="13" spans="1:12">
      <c r="A13" s="79"/>
      <c r="B13" s="80"/>
      <c r="C13" s="80"/>
      <c r="D13" s="80"/>
      <c r="E13" s="81" t="s">
        <v>73</v>
      </c>
      <c r="F13" s="82"/>
      <c r="G13" s="82"/>
      <c r="H13" s="82"/>
      <c r="I13" s="82"/>
      <c r="J13" s="465"/>
      <c r="K13" s="82"/>
      <c r="L13" s="467"/>
    </row>
    <row r="14" spans="1:12">
      <c r="A14" s="79"/>
      <c r="B14" s="80"/>
      <c r="C14" s="80"/>
      <c r="D14" s="80"/>
      <c r="E14" s="81" t="s">
        <v>74</v>
      </c>
      <c r="F14" s="82"/>
      <c r="G14" s="82"/>
      <c r="H14" s="82"/>
      <c r="I14" s="83"/>
      <c r="J14" s="465"/>
      <c r="K14" s="82"/>
      <c r="L14" s="467"/>
    </row>
    <row r="15" spans="1:12" ht="22.5">
      <c r="A15" s="84"/>
      <c r="B15" s="85"/>
      <c r="C15" s="85"/>
      <c r="D15" s="85"/>
      <c r="E15" s="86" t="s">
        <v>75</v>
      </c>
      <c r="F15" s="87"/>
      <c r="G15" s="87"/>
      <c r="H15" s="87"/>
      <c r="I15" s="88"/>
      <c r="J15" s="465"/>
      <c r="K15" s="87"/>
      <c r="L15" s="467"/>
    </row>
    <row r="16" spans="1:12" ht="22.5">
      <c r="A16" s="84"/>
      <c r="B16" s="85"/>
      <c r="C16" s="85"/>
      <c r="D16" s="85"/>
      <c r="E16" s="86" t="s">
        <v>271</v>
      </c>
      <c r="F16" s="87"/>
      <c r="G16" s="87"/>
      <c r="H16" s="87"/>
      <c r="I16" s="88"/>
      <c r="J16" s="465"/>
      <c r="K16" s="87"/>
      <c r="L16" s="467"/>
    </row>
    <row r="17" spans="1:12" ht="22.5">
      <c r="A17" s="84"/>
      <c r="B17" s="85"/>
      <c r="C17" s="85"/>
      <c r="D17" s="85"/>
      <c r="E17" s="86" t="s">
        <v>272</v>
      </c>
      <c r="F17" s="87"/>
      <c r="G17" s="87"/>
      <c r="H17" s="87"/>
      <c r="I17" s="88"/>
      <c r="J17" s="465"/>
      <c r="K17" s="87"/>
      <c r="L17" s="467"/>
    </row>
    <row r="18" spans="1:12" ht="36">
      <c r="A18" s="392">
        <v>2</v>
      </c>
      <c r="B18" s="89" t="s">
        <v>50</v>
      </c>
      <c r="C18" s="89" t="s">
        <v>49</v>
      </c>
      <c r="D18" s="89">
        <v>6210</v>
      </c>
      <c r="E18" s="90" t="s">
        <v>76</v>
      </c>
      <c r="F18" s="91">
        <v>1184451.47</v>
      </c>
      <c r="G18" s="92">
        <v>670000</v>
      </c>
      <c r="H18" s="91">
        <v>670000</v>
      </c>
      <c r="I18" s="93"/>
      <c r="J18" s="94" t="s">
        <v>77</v>
      </c>
      <c r="K18" s="95"/>
      <c r="L18" s="96" t="s">
        <v>72</v>
      </c>
    </row>
    <row r="19" spans="1:12" ht="33.75" customHeight="1">
      <c r="A19" s="392">
        <v>3</v>
      </c>
      <c r="B19" s="89" t="s">
        <v>50</v>
      </c>
      <c r="C19" s="89" t="s">
        <v>49</v>
      </c>
      <c r="D19" s="89">
        <v>6210</v>
      </c>
      <c r="E19" s="90" t="s">
        <v>78</v>
      </c>
      <c r="F19" s="91">
        <v>28000</v>
      </c>
      <c r="G19" s="92">
        <v>28000</v>
      </c>
      <c r="H19" s="91">
        <v>28000</v>
      </c>
      <c r="I19" s="93"/>
      <c r="J19" s="94" t="s">
        <v>77</v>
      </c>
      <c r="K19" s="95"/>
      <c r="L19" s="96" t="s">
        <v>72</v>
      </c>
    </row>
    <row r="20" spans="1:12" ht="39" customHeight="1">
      <c r="A20" s="392">
        <v>4</v>
      </c>
      <c r="B20" s="97">
        <v>600</v>
      </c>
      <c r="C20" s="97">
        <v>60013</v>
      </c>
      <c r="D20" s="97">
        <v>6300</v>
      </c>
      <c r="E20" s="98" t="s">
        <v>135</v>
      </c>
      <c r="F20" s="99">
        <v>650000</v>
      </c>
      <c r="G20" s="99">
        <v>80500</v>
      </c>
      <c r="H20" s="99">
        <v>80500</v>
      </c>
      <c r="I20" s="99"/>
      <c r="J20" s="94" t="s">
        <v>77</v>
      </c>
      <c r="K20" s="99" t="s">
        <v>19</v>
      </c>
      <c r="L20" s="100" t="s">
        <v>80</v>
      </c>
    </row>
    <row r="21" spans="1:12" ht="36">
      <c r="A21" s="392">
        <v>5</v>
      </c>
      <c r="B21" s="97">
        <v>600</v>
      </c>
      <c r="C21" s="97">
        <v>60013</v>
      </c>
      <c r="D21" s="97">
        <v>6300</v>
      </c>
      <c r="E21" s="98" t="s">
        <v>79</v>
      </c>
      <c r="F21" s="99">
        <v>50000</v>
      </c>
      <c r="G21" s="99">
        <v>50000</v>
      </c>
      <c r="H21" s="99">
        <v>50000</v>
      </c>
      <c r="I21" s="99"/>
      <c r="J21" s="94" t="s">
        <v>77</v>
      </c>
      <c r="K21" s="99" t="s">
        <v>19</v>
      </c>
      <c r="L21" s="100" t="s">
        <v>80</v>
      </c>
    </row>
    <row r="22" spans="1:12" ht="39.75" customHeight="1">
      <c r="A22" s="392">
        <v>6</v>
      </c>
      <c r="B22" s="97">
        <v>600</v>
      </c>
      <c r="C22" s="97">
        <v>60014</v>
      </c>
      <c r="D22" s="97">
        <v>6300</v>
      </c>
      <c r="E22" s="98" t="s">
        <v>81</v>
      </c>
      <c r="F22" s="99">
        <v>40000</v>
      </c>
      <c r="G22" s="99">
        <v>40000</v>
      </c>
      <c r="H22" s="99">
        <v>40000</v>
      </c>
      <c r="I22" s="99"/>
      <c r="J22" s="94" t="s">
        <v>77</v>
      </c>
      <c r="K22" s="99" t="s">
        <v>19</v>
      </c>
      <c r="L22" s="100" t="s">
        <v>82</v>
      </c>
    </row>
    <row r="23" spans="1:12" ht="66.75" customHeight="1">
      <c r="A23" s="392">
        <v>7</v>
      </c>
      <c r="B23" s="97">
        <v>600</v>
      </c>
      <c r="C23" s="97">
        <v>60014</v>
      </c>
      <c r="D23" s="97">
        <v>6300</v>
      </c>
      <c r="E23" s="98" t="s">
        <v>274</v>
      </c>
      <c r="F23" s="99">
        <v>65000</v>
      </c>
      <c r="G23" s="99">
        <v>65000</v>
      </c>
      <c r="H23" s="99">
        <v>65000</v>
      </c>
      <c r="I23" s="99"/>
      <c r="J23" s="94" t="s">
        <v>77</v>
      </c>
      <c r="K23" s="99" t="s">
        <v>19</v>
      </c>
      <c r="L23" s="100" t="s">
        <v>82</v>
      </c>
    </row>
    <row r="24" spans="1:12" ht="43.5" customHeight="1">
      <c r="A24" s="392">
        <v>8</v>
      </c>
      <c r="B24" s="97">
        <v>600</v>
      </c>
      <c r="C24" s="97">
        <v>60014</v>
      </c>
      <c r="D24" s="97">
        <v>6300</v>
      </c>
      <c r="E24" s="98" t="s">
        <v>410</v>
      </c>
      <c r="F24" s="99">
        <v>15000</v>
      </c>
      <c r="G24" s="99">
        <v>15000</v>
      </c>
      <c r="H24" s="99">
        <v>15000</v>
      </c>
      <c r="I24" s="99"/>
      <c r="J24" s="94" t="s">
        <v>77</v>
      </c>
      <c r="K24" s="99" t="s">
        <v>19</v>
      </c>
      <c r="L24" s="100" t="s">
        <v>82</v>
      </c>
    </row>
    <row r="25" spans="1:12" ht="29.25" customHeight="1">
      <c r="A25" s="101">
        <v>9</v>
      </c>
      <c r="B25" s="97">
        <v>600</v>
      </c>
      <c r="C25" s="97">
        <v>60016</v>
      </c>
      <c r="D25" s="97">
        <v>6050</v>
      </c>
      <c r="E25" s="98" t="s">
        <v>83</v>
      </c>
      <c r="F25" s="99">
        <v>3167095.21</v>
      </c>
      <c r="G25" s="99">
        <v>1500000</v>
      </c>
      <c r="H25" s="99">
        <v>1500000</v>
      </c>
      <c r="I25" s="99"/>
      <c r="J25" s="94" t="s">
        <v>84</v>
      </c>
      <c r="K25" s="99" t="s">
        <v>19</v>
      </c>
      <c r="L25" s="102" t="s">
        <v>85</v>
      </c>
    </row>
    <row r="26" spans="1:12" ht="36">
      <c r="A26" s="103">
        <v>10</v>
      </c>
      <c r="B26" s="394">
        <v>600</v>
      </c>
      <c r="C26" s="394">
        <v>60016</v>
      </c>
      <c r="D26" s="394">
        <v>6050</v>
      </c>
      <c r="E26" s="104" t="s">
        <v>409</v>
      </c>
      <c r="F26" s="78">
        <v>1090092.2</v>
      </c>
      <c r="G26" s="78">
        <v>250000</v>
      </c>
      <c r="H26" s="78">
        <v>250000</v>
      </c>
      <c r="I26" s="78"/>
      <c r="J26" s="94" t="s">
        <v>84</v>
      </c>
      <c r="K26" s="78"/>
      <c r="L26" s="102" t="s">
        <v>85</v>
      </c>
    </row>
    <row r="27" spans="1:12" ht="21" customHeight="1">
      <c r="A27" s="472" t="s">
        <v>87</v>
      </c>
      <c r="B27" s="473"/>
      <c r="C27" s="394"/>
      <c r="D27" s="394"/>
      <c r="E27" s="104"/>
      <c r="F27" s="78"/>
      <c r="G27" s="78"/>
      <c r="H27" s="78"/>
      <c r="I27" s="78"/>
      <c r="J27" s="127"/>
      <c r="K27" s="78"/>
      <c r="L27" s="119"/>
    </row>
    <row r="28" spans="1:12" ht="24">
      <c r="A28" s="105">
        <v>11</v>
      </c>
      <c r="B28" s="106">
        <v>600</v>
      </c>
      <c r="C28" s="106">
        <v>60016</v>
      </c>
      <c r="D28" s="106">
        <v>6050</v>
      </c>
      <c r="E28" s="107" t="s">
        <v>86</v>
      </c>
      <c r="F28" s="77">
        <v>1953750</v>
      </c>
      <c r="G28" s="77">
        <v>70000</v>
      </c>
      <c r="H28" s="77">
        <v>70000</v>
      </c>
      <c r="I28" s="77"/>
      <c r="J28" s="464" t="s">
        <v>77</v>
      </c>
      <c r="K28" s="77" t="s">
        <v>19</v>
      </c>
      <c r="L28" s="469" t="s">
        <v>85</v>
      </c>
    </row>
    <row r="29" spans="1:12">
      <c r="A29" s="108"/>
      <c r="B29" s="109"/>
      <c r="C29" s="109"/>
      <c r="D29" s="109"/>
      <c r="E29" s="110" t="s">
        <v>408</v>
      </c>
      <c r="F29" s="111"/>
      <c r="G29" s="111"/>
      <c r="H29" s="111"/>
      <c r="I29" s="111"/>
      <c r="J29" s="465"/>
      <c r="K29" s="111"/>
      <c r="L29" s="470"/>
    </row>
    <row r="30" spans="1:12">
      <c r="A30" s="167"/>
      <c r="B30" s="168"/>
      <c r="C30" s="134"/>
      <c r="D30" s="134"/>
      <c r="E30" s="398" t="s">
        <v>407</v>
      </c>
      <c r="F30" s="169"/>
      <c r="G30" s="169"/>
      <c r="H30" s="169"/>
      <c r="I30" s="169"/>
      <c r="J30" s="465"/>
      <c r="K30" s="169"/>
      <c r="L30" s="470"/>
    </row>
    <row r="31" spans="1:12" ht="22.5">
      <c r="A31" s="472" t="s">
        <v>19</v>
      </c>
      <c r="B31" s="473"/>
      <c r="C31" s="395"/>
      <c r="D31" s="395"/>
      <c r="E31" s="112" t="s">
        <v>88</v>
      </c>
      <c r="F31" s="113"/>
      <c r="G31" s="113"/>
      <c r="H31" s="113"/>
      <c r="I31" s="113"/>
      <c r="J31" s="468"/>
      <c r="K31" s="113"/>
      <c r="L31" s="471"/>
    </row>
    <row r="32" spans="1:12" ht="36">
      <c r="A32" s="114">
        <v>12</v>
      </c>
      <c r="B32" s="114">
        <v>600</v>
      </c>
      <c r="C32" s="97">
        <v>60016</v>
      </c>
      <c r="D32" s="97">
        <v>6050</v>
      </c>
      <c r="E32" s="115" t="s">
        <v>89</v>
      </c>
      <c r="F32" s="99">
        <v>30000</v>
      </c>
      <c r="G32" s="99">
        <v>30000</v>
      </c>
      <c r="H32" s="99">
        <v>30000</v>
      </c>
      <c r="I32" s="99"/>
      <c r="J32" s="116" t="s">
        <v>77</v>
      </c>
      <c r="K32" s="99"/>
      <c r="L32" s="102" t="s">
        <v>85</v>
      </c>
    </row>
    <row r="33" spans="1:12" ht="33.75">
      <c r="A33" s="117">
        <v>13</v>
      </c>
      <c r="B33" s="97">
        <v>600</v>
      </c>
      <c r="C33" s="97">
        <v>60016</v>
      </c>
      <c r="D33" s="97">
        <v>6050</v>
      </c>
      <c r="E33" s="98" t="s">
        <v>90</v>
      </c>
      <c r="F33" s="99">
        <v>2390000</v>
      </c>
      <c r="G33" s="99">
        <v>500000</v>
      </c>
      <c r="H33" s="99">
        <v>500000</v>
      </c>
      <c r="I33" s="99"/>
      <c r="J33" s="116" t="s">
        <v>77</v>
      </c>
      <c r="K33" s="99"/>
      <c r="L33" s="102" t="s">
        <v>85</v>
      </c>
    </row>
    <row r="34" spans="1:12" ht="34.5" customHeight="1">
      <c r="A34" s="117">
        <v>14</v>
      </c>
      <c r="B34" s="394">
        <v>600</v>
      </c>
      <c r="C34" s="394">
        <v>60016</v>
      </c>
      <c r="D34" s="394">
        <v>6050</v>
      </c>
      <c r="E34" s="104" t="s">
        <v>412</v>
      </c>
      <c r="F34" s="78">
        <v>200000</v>
      </c>
      <c r="G34" s="78">
        <v>200000</v>
      </c>
      <c r="H34" s="78">
        <v>200000</v>
      </c>
      <c r="I34" s="78"/>
      <c r="J34" s="118"/>
      <c r="K34" s="78"/>
      <c r="L34" s="119"/>
    </row>
    <row r="35" spans="1:12" ht="33.75">
      <c r="A35" s="117">
        <v>15</v>
      </c>
      <c r="B35" s="394">
        <v>600</v>
      </c>
      <c r="C35" s="394">
        <v>60016</v>
      </c>
      <c r="D35" s="394">
        <v>6050</v>
      </c>
      <c r="E35" s="104" t="s">
        <v>91</v>
      </c>
      <c r="F35" s="78">
        <v>335700</v>
      </c>
      <c r="G35" s="78">
        <v>80000</v>
      </c>
      <c r="H35" s="78">
        <v>80000</v>
      </c>
      <c r="I35" s="78" t="s">
        <v>19</v>
      </c>
      <c r="J35" s="118" t="s">
        <v>92</v>
      </c>
      <c r="K35" s="78"/>
      <c r="L35" s="119" t="s">
        <v>85</v>
      </c>
    </row>
    <row r="36" spans="1:12" ht="33.75">
      <c r="A36" s="117">
        <v>16</v>
      </c>
      <c r="B36" s="394">
        <v>600</v>
      </c>
      <c r="C36" s="394">
        <v>60016</v>
      </c>
      <c r="D36" s="394">
        <v>6060</v>
      </c>
      <c r="E36" s="104" t="s">
        <v>93</v>
      </c>
      <c r="F36" s="78">
        <v>30000</v>
      </c>
      <c r="G36" s="78">
        <v>30000</v>
      </c>
      <c r="H36" s="78">
        <v>30000</v>
      </c>
      <c r="I36" s="78"/>
      <c r="J36" s="118" t="s">
        <v>92</v>
      </c>
      <c r="K36" s="78"/>
      <c r="L36" s="119" t="s">
        <v>85</v>
      </c>
    </row>
    <row r="37" spans="1:12" ht="33.75">
      <c r="A37" s="117">
        <v>17</v>
      </c>
      <c r="B37" s="394">
        <v>700</v>
      </c>
      <c r="C37" s="394">
        <v>70005</v>
      </c>
      <c r="D37" s="394">
        <v>6050</v>
      </c>
      <c r="E37" s="104" t="s">
        <v>94</v>
      </c>
      <c r="F37" s="78">
        <v>30000</v>
      </c>
      <c r="G37" s="78">
        <v>30000</v>
      </c>
      <c r="H37" s="78">
        <v>30000</v>
      </c>
      <c r="I37" s="78"/>
      <c r="J37" s="118" t="s">
        <v>92</v>
      </c>
      <c r="K37" s="78"/>
      <c r="L37" s="119" t="s">
        <v>85</v>
      </c>
    </row>
    <row r="38" spans="1:12" ht="33.75">
      <c r="A38" s="117">
        <v>18</v>
      </c>
      <c r="B38" s="394">
        <v>700</v>
      </c>
      <c r="C38" s="394">
        <v>70005</v>
      </c>
      <c r="D38" s="394">
        <v>6060</v>
      </c>
      <c r="E38" s="104" t="s">
        <v>95</v>
      </c>
      <c r="F38" s="78">
        <v>50000</v>
      </c>
      <c r="G38" s="78">
        <v>50000</v>
      </c>
      <c r="H38" s="78">
        <v>50000</v>
      </c>
      <c r="I38" s="78"/>
      <c r="J38" s="118" t="s">
        <v>92</v>
      </c>
      <c r="K38" s="78"/>
      <c r="L38" s="119" t="s">
        <v>85</v>
      </c>
    </row>
    <row r="39" spans="1:12" ht="33.75">
      <c r="A39" s="392">
        <v>19</v>
      </c>
      <c r="B39" s="394">
        <v>750</v>
      </c>
      <c r="C39" s="394">
        <v>75023</v>
      </c>
      <c r="D39" s="394">
        <v>6050</v>
      </c>
      <c r="E39" s="104" t="s">
        <v>273</v>
      </c>
      <c r="F39" s="78">
        <v>230000</v>
      </c>
      <c r="G39" s="78">
        <v>230000</v>
      </c>
      <c r="H39" s="78">
        <v>230000</v>
      </c>
      <c r="I39" s="78"/>
      <c r="J39" s="118" t="s">
        <v>92</v>
      </c>
      <c r="K39" s="78"/>
      <c r="L39" s="119" t="s">
        <v>85</v>
      </c>
    </row>
    <row r="40" spans="1:12">
      <c r="A40" s="492">
        <v>20</v>
      </c>
      <c r="B40" s="494">
        <v>801</v>
      </c>
      <c r="C40" s="494">
        <v>80101</v>
      </c>
      <c r="D40" s="106">
        <v>6057</v>
      </c>
      <c r="E40" s="496" t="s">
        <v>96</v>
      </c>
      <c r="F40" s="478">
        <v>1266645.54</v>
      </c>
      <c r="G40" s="478">
        <f>+K40+H41</f>
        <v>1235000</v>
      </c>
      <c r="H40" s="77"/>
      <c r="I40" s="77"/>
      <c r="J40" s="464" t="s">
        <v>92</v>
      </c>
      <c r="K40" s="77">
        <v>788186</v>
      </c>
      <c r="L40" s="466" t="s">
        <v>85</v>
      </c>
    </row>
    <row r="41" spans="1:12" ht="20.25" customHeight="1">
      <c r="A41" s="493"/>
      <c r="B41" s="495"/>
      <c r="C41" s="495"/>
      <c r="D41" s="120">
        <v>6059</v>
      </c>
      <c r="E41" s="497"/>
      <c r="F41" s="479"/>
      <c r="G41" s="479"/>
      <c r="H41" s="121">
        <v>446814</v>
      </c>
      <c r="I41" s="122"/>
      <c r="J41" s="468"/>
      <c r="K41" s="121"/>
      <c r="L41" s="480"/>
    </row>
    <row r="42" spans="1:12" ht="33.75">
      <c r="A42" s="117">
        <v>21</v>
      </c>
      <c r="B42" s="97">
        <v>801</v>
      </c>
      <c r="C42" s="97">
        <v>80101</v>
      </c>
      <c r="D42" s="97">
        <v>6580</v>
      </c>
      <c r="E42" s="123" t="s">
        <v>97</v>
      </c>
      <c r="F42" s="124">
        <v>100000</v>
      </c>
      <c r="G42" s="124">
        <v>100000</v>
      </c>
      <c r="H42" s="99">
        <v>100000</v>
      </c>
      <c r="I42" s="124"/>
      <c r="J42" s="118" t="s">
        <v>92</v>
      </c>
      <c r="K42" s="78"/>
      <c r="L42" s="125" t="s">
        <v>98</v>
      </c>
    </row>
    <row r="43" spans="1:12" ht="33.75" customHeight="1">
      <c r="A43" s="392">
        <v>22</v>
      </c>
      <c r="B43" s="394">
        <v>801</v>
      </c>
      <c r="C43" s="394">
        <v>80150</v>
      </c>
      <c r="D43" s="394">
        <v>6050</v>
      </c>
      <c r="E43" s="104" t="s">
        <v>411</v>
      </c>
      <c r="F43" s="78">
        <v>10000</v>
      </c>
      <c r="G43" s="78">
        <v>10000</v>
      </c>
      <c r="H43" s="78">
        <v>10000</v>
      </c>
      <c r="I43" s="78"/>
      <c r="J43" s="118" t="s">
        <v>92</v>
      </c>
      <c r="K43" s="78"/>
      <c r="L43" s="119" t="s">
        <v>85</v>
      </c>
    </row>
    <row r="44" spans="1:12" ht="24">
      <c r="A44" s="392">
        <v>23</v>
      </c>
      <c r="B44" s="126">
        <v>900</v>
      </c>
      <c r="C44" s="126">
        <v>90001</v>
      </c>
      <c r="D44" s="394">
        <v>6050</v>
      </c>
      <c r="E44" s="396" t="s">
        <v>99</v>
      </c>
      <c r="F44" s="78">
        <v>19125413.739999998</v>
      </c>
      <c r="G44" s="78">
        <v>5642166</v>
      </c>
      <c r="H44" s="78">
        <v>3142166</v>
      </c>
      <c r="I44" s="78">
        <v>2500000</v>
      </c>
      <c r="J44" s="127" t="s">
        <v>19</v>
      </c>
      <c r="K44" s="78" t="s">
        <v>19</v>
      </c>
      <c r="L44" s="481" t="s">
        <v>85</v>
      </c>
    </row>
    <row r="45" spans="1:12" ht="22.5">
      <c r="A45" s="397" t="s">
        <v>19</v>
      </c>
      <c r="B45" s="128"/>
      <c r="C45" s="128"/>
      <c r="D45" s="129" t="s">
        <v>19</v>
      </c>
      <c r="E45" s="130" t="s">
        <v>100</v>
      </c>
      <c r="F45" s="131" t="s">
        <v>19</v>
      </c>
      <c r="G45" s="131" t="s">
        <v>19</v>
      </c>
      <c r="H45" s="131" t="s">
        <v>19</v>
      </c>
      <c r="I45" s="131">
        <v>0</v>
      </c>
      <c r="J45" s="132" t="s">
        <v>19</v>
      </c>
      <c r="K45" s="133"/>
      <c r="L45" s="482"/>
    </row>
    <row r="46" spans="1:12" ht="22.5">
      <c r="A46" s="397"/>
      <c r="B46" s="128"/>
      <c r="C46" s="128"/>
      <c r="D46" s="134"/>
      <c r="E46" s="135" t="s">
        <v>101</v>
      </c>
      <c r="F46" s="131"/>
      <c r="G46" s="131"/>
      <c r="H46" s="131"/>
      <c r="I46" s="131"/>
      <c r="J46" s="132"/>
      <c r="K46" s="136"/>
      <c r="L46" s="482"/>
    </row>
    <row r="47" spans="1:12" ht="22.5">
      <c r="A47" s="399"/>
      <c r="B47" s="400"/>
      <c r="C47" s="128"/>
      <c r="D47" s="134"/>
      <c r="E47" s="137" t="s">
        <v>102</v>
      </c>
      <c r="F47" s="138"/>
      <c r="G47" s="138"/>
      <c r="H47" s="138"/>
      <c r="I47" s="138"/>
      <c r="J47" s="132"/>
      <c r="K47" s="136"/>
      <c r="L47" s="483"/>
    </row>
    <row r="48" spans="1:12" ht="26.25" customHeight="1">
      <c r="A48" s="484">
        <v>24</v>
      </c>
      <c r="B48" s="486">
        <v>900</v>
      </c>
      <c r="C48" s="486">
        <v>90001</v>
      </c>
      <c r="D48" s="139">
        <v>6057</v>
      </c>
      <c r="E48" s="488" t="s">
        <v>103</v>
      </c>
      <c r="F48" s="490">
        <v>1990033.6</v>
      </c>
      <c r="G48" s="490">
        <f>+K48+H49</f>
        <v>1971647</v>
      </c>
      <c r="H48" s="140" t="s">
        <v>19</v>
      </c>
      <c r="I48" s="140"/>
      <c r="J48" s="498" t="s">
        <v>92</v>
      </c>
      <c r="K48" s="99">
        <v>1133567</v>
      </c>
      <c r="L48" s="492" t="s">
        <v>85</v>
      </c>
    </row>
    <row r="49" spans="1:12" ht="24.75" customHeight="1">
      <c r="A49" s="485"/>
      <c r="B49" s="487"/>
      <c r="C49" s="487"/>
      <c r="D49" s="139">
        <v>6059</v>
      </c>
      <c r="E49" s="489"/>
      <c r="F49" s="491"/>
      <c r="G49" s="491"/>
      <c r="H49" s="140">
        <v>838080</v>
      </c>
      <c r="I49" s="140"/>
      <c r="J49" s="499"/>
      <c r="K49" s="99"/>
      <c r="L49" s="493"/>
    </row>
    <row r="50" spans="1:12" ht="36">
      <c r="A50" s="393">
        <v>25</v>
      </c>
      <c r="B50" s="395">
        <v>900</v>
      </c>
      <c r="C50" s="395">
        <v>90001</v>
      </c>
      <c r="D50" s="395">
        <v>6230</v>
      </c>
      <c r="E50" s="141" t="s">
        <v>104</v>
      </c>
      <c r="F50" s="142">
        <v>16000</v>
      </c>
      <c r="G50" s="142">
        <v>16000</v>
      </c>
      <c r="H50" s="142">
        <v>16000</v>
      </c>
      <c r="I50" s="143">
        <v>0</v>
      </c>
      <c r="J50" s="144" t="s">
        <v>105</v>
      </c>
      <c r="K50" s="143"/>
      <c r="L50" s="145" t="s">
        <v>106</v>
      </c>
    </row>
    <row r="51" spans="1:12">
      <c r="A51" s="105">
        <v>26</v>
      </c>
      <c r="B51" s="106">
        <v>900</v>
      </c>
      <c r="C51" s="106">
        <v>90015</v>
      </c>
      <c r="D51" s="106">
        <v>6050</v>
      </c>
      <c r="E51" s="107" t="s">
        <v>107</v>
      </c>
      <c r="F51" s="77">
        <v>300000</v>
      </c>
      <c r="G51" s="77">
        <v>300000</v>
      </c>
      <c r="H51" s="77">
        <v>300000</v>
      </c>
      <c r="I51" s="77">
        <v>0</v>
      </c>
      <c r="J51" s="464" t="s">
        <v>105</v>
      </c>
      <c r="K51" s="77" t="s">
        <v>19</v>
      </c>
      <c r="L51" s="492" t="s">
        <v>85</v>
      </c>
    </row>
    <row r="52" spans="1:12" ht="22.5">
      <c r="A52" s="501" t="s">
        <v>118</v>
      </c>
      <c r="B52" s="502"/>
      <c r="C52" s="129"/>
      <c r="D52" s="129"/>
      <c r="E52" s="110" t="s">
        <v>108</v>
      </c>
      <c r="F52" s="147"/>
      <c r="G52" s="147"/>
      <c r="H52" s="147"/>
      <c r="I52" s="147"/>
      <c r="J52" s="465"/>
      <c r="K52" s="147"/>
      <c r="L52" s="500"/>
    </row>
    <row r="53" spans="1:12" ht="22.5">
      <c r="A53" s="146"/>
      <c r="B53" s="129"/>
      <c r="C53" s="129"/>
      <c r="D53" s="129"/>
      <c r="E53" s="110" t="s">
        <v>109</v>
      </c>
      <c r="F53" s="147"/>
      <c r="G53" s="147"/>
      <c r="H53" s="147"/>
      <c r="I53" s="147"/>
      <c r="J53" s="465"/>
      <c r="K53" s="147"/>
      <c r="L53" s="500"/>
    </row>
    <row r="54" spans="1:12" ht="22.5">
      <c r="A54" s="146"/>
      <c r="B54" s="129"/>
      <c r="C54" s="129"/>
      <c r="D54" s="129"/>
      <c r="E54" s="110" t="s">
        <v>110</v>
      </c>
      <c r="F54" s="147"/>
      <c r="G54" s="147"/>
      <c r="H54" s="147"/>
      <c r="I54" s="147"/>
      <c r="J54" s="465"/>
      <c r="K54" s="147"/>
      <c r="L54" s="500"/>
    </row>
    <row r="55" spans="1:12" ht="33.75">
      <c r="A55" s="146"/>
      <c r="B55" s="129"/>
      <c r="C55" s="129"/>
      <c r="D55" s="129"/>
      <c r="E55" s="110" t="s">
        <v>111</v>
      </c>
      <c r="F55" s="147"/>
      <c r="G55" s="147"/>
      <c r="H55" s="147"/>
      <c r="I55" s="147"/>
      <c r="J55" s="465"/>
      <c r="K55" s="147"/>
      <c r="L55" s="500"/>
    </row>
    <row r="56" spans="1:12">
      <c r="A56" s="146"/>
      <c r="B56" s="129"/>
      <c r="C56" s="129"/>
      <c r="D56" s="129"/>
      <c r="E56" s="110" t="s">
        <v>112</v>
      </c>
      <c r="F56" s="147"/>
      <c r="G56" s="147"/>
      <c r="H56" s="147"/>
      <c r="I56" s="147"/>
      <c r="J56" s="465"/>
      <c r="K56" s="147"/>
      <c r="L56" s="500"/>
    </row>
    <row r="57" spans="1:12" ht="56.25">
      <c r="A57" s="146"/>
      <c r="B57" s="129"/>
      <c r="C57" s="129"/>
      <c r="D57" s="129"/>
      <c r="E57" s="110" t="s">
        <v>113</v>
      </c>
      <c r="F57" s="147"/>
      <c r="G57" s="147"/>
      <c r="H57" s="147"/>
      <c r="I57" s="147"/>
      <c r="J57" s="465"/>
      <c r="K57" s="147"/>
      <c r="L57" s="500"/>
    </row>
    <row r="58" spans="1:12" ht="22.5">
      <c r="A58" s="146"/>
      <c r="B58" s="129"/>
      <c r="C58" s="129"/>
      <c r="D58" s="148"/>
      <c r="E58" s="110" t="s">
        <v>114</v>
      </c>
      <c r="F58" s="147"/>
      <c r="G58" s="147"/>
      <c r="H58" s="147"/>
      <c r="I58" s="147"/>
      <c r="J58" s="465"/>
      <c r="K58" s="147"/>
      <c r="L58" s="500"/>
    </row>
    <row r="59" spans="1:12" ht="33.75">
      <c r="A59" s="149"/>
      <c r="B59" s="129"/>
      <c r="C59" s="129"/>
      <c r="D59" s="148"/>
      <c r="E59" s="110" t="s">
        <v>115</v>
      </c>
      <c r="F59" s="147"/>
      <c r="G59" s="147"/>
      <c r="H59" s="147"/>
      <c r="I59" s="147"/>
      <c r="J59" s="465"/>
      <c r="K59" s="147"/>
      <c r="L59" s="500"/>
    </row>
    <row r="60" spans="1:12" ht="22.5">
      <c r="A60" s="149"/>
      <c r="B60" s="148"/>
      <c r="C60" s="148"/>
      <c r="D60" s="148"/>
      <c r="E60" s="110" t="s">
        <v>116</v>
      </c>
      <c r="F60" s="147"/>
      <c r="G60" s="147"/>
      <c r="H60" s="147"/>
      <c r="I60" s="147"/>
      <c r="J60" s="465"/>
      <c r="K60" s="147"/>
      <c r="L60" s="500"/>
    </row>
    <row r="61" spans="1:12" ht="22.5">
      <c r="A61" s="108"/>
      <c r="B61" s="109"/>
      <c r="C61" s="109"/>
      <c r="D61" s="109"/>
      <c r="E61" s="110" t="s">
        <v>117</v>
      </c>
      <c r="F61" s="147"/>
      <c r="G61" s="147"/>
      <c r="H61" s="147"/>
      <c r="I61" s="147"/>
      <c r="J61" s="465"/>
      <c r="K61" s="147"/>
      <c r="L61" s="500"/>
    </row>
    <row r="62" spans="1:12" ht="33.75">
      <c r="A62" s="267" t="s">
        <v>19</v>
      </c>
      <c r="B62" s="267"/>
      <c r="C62" s="129"/>
      <c r="D62" s="129"/>
      <c r="E62" s="110" t="s">
        <v>119</v>
      </c>
      <c r="F62" s="147"/>
      <c r="G62" s="147"/>
      <c r="H62" s="147"/>
      <c r="I62" s="147"/>
      <c r="J62" s="465"/>
      <c r="K62" s="147"/>
      <c r="L62" s="500"/>
    </row>
    <row r="63" spans="1:12" ht="22.5">
      <c r="A63" s="268"/>
      <c r="B63" s="120"/>
      <c r="C63" s="120"/>
      <c r="D63" s="120"/>
      <c r="E63" s="110" t="s">
        <v>120</v>
      </c>
      <c r="F63" s="147"/>
      <c r="G63" s="147"/>
      <c r="H63" s="147"/>
      <c r="I63" s="147"/>
      <c r="J63" s="465"/>
      <c r="K63" s="147"/>
      <c r="L63" s="500"/>
    </row>
    <row r="64" spans="1:12" ht="36">
      <c r="A64" s="117">
        <v>27</v>
      </c>
      <c r="B64" s="97">
        <v>921</v>
      </c>
      <c r="C64" s="97">
        <v>92109</v>
      </c>
      <c r="D64" s="97">
        <v>6050</v>
      </c>
      <c r="E64" s="98" t="s">
        <v>121</v>
      </c>
      <c r="F64" s="78">
        <v>810816.3</v>
      </c>
      <c r="G64" s="78">
        <v>430000</v>
      </c>
      <c r="H64" s="78">
        <v>430000</v>
      </c>
      <c r="I64" s="78">
        <v>0</v>
      </c>
      <c r="J64" s="94" t="s">
        <v>105</v>
      </c>
      <c r="K64" s="99" t="s">
        <v>19</v>
      </c>
      <c r="L64" s="102" t="s">
        <v>85</v>
      </c>
    </row>
    <row r="65" spans="1:12" ht="36">
      <c r="A65" s="117">
        <v>28</v>
      </c>
      <c r="B65" s="97">
        <v>921</v>
      </c>
      <c r="C65" s="97">
        <v>92109</v>
      </c>
      <c r="D65" s="97">
        <v>6050</v>
      </c>
      <c r="E65" s="98" t="s">
        <v>122</v>
      </c>
      <c r="F65" s="78">
        <v>546735.54</v>
      </c>
      <c r="G65" s="78">
        <v>166000</v>
      </c>
      <c r="H65" s="78">
        <v>166000</v>
      </c>
      <c r="I65" s="78">
        <v>0</v>
      </c>
      <c r="J65" s="94" t="s">
        <v>105</v>
      </c>
      <c r="K65" s="99" t="s">
        <v>19</v>
      </c>
      <c r="L65" s="102" t="s">
        <v>85</v>
      </c>
    </row>
    <row r="66" spans="1:12" ht="29.25">
      <c r="A66" s="117">
        <v>29</v>
      </c>
      <c r="B66" s="97">
        <v>921</v>
      </c>
      <c r="C66" s="97">
        <v>92109</v>
      </c>
      <c r="D66" s="150">
        <v>6050</v>
      </c>
      <c r="E66" s="154" t="s">
        <v>123</v>
      </c>
      <c r="F66" s="78">
        <v>804197.9</v>
      </c>
      <c r="G66" s="78">
        <v>424000</v>
      </c>
      <c r="H66" s="78">
        <v>424000</v>
      </c>
      <c r="I66" s="152">
        <v>0</v>
      </c>
      <c r="J66" s="153" t="s">
        <v>92</v>
      </c>
      <c r="K66" s="152"/>
      <c r="L66" s="102" t="s">
        <v>85</v>
      </c>
    </row>
    <row r="67" spans="1:12" ht="29.25">
      <c r="A67" s="397">
        <v>30</v>
      </c>
      <c r="B67" s="394">
        <v>921</v>
      </c>
      <c r="C67" s="394">
        <v>92109</v>
      </c>
      <c r="D67" s="156">
        <v>6220</v>
      </c>
      <c r="E67" s="151" t="s">
        <v>404</v>
      </c>
      <c r="F67" s="78">
        <v>4000</v>
      </c>
      <c r="G67" s="78">
        <v>4000</v>
      </c>
      <c r="H67" s="78">
        <v>4000</v>
      </c>
      <c r="I67" s="152"/>
      <c r="J67" s="157" t="s">
        <v>92</v>
      </c>
      <c r="K67" s="152"/>
      <c r="L67" s="155" t="s">
        <v>124</v>
      </c>
    </row>
    <row r="68" spans="1:12" ht="36">
      <c r="A68" s="392">
        <v>31</v>
      </c>
      <c r="B68" s="158">
        <v>926</v>
      </c>
      <c r="C68" s="158">
        <v>92601</v>
      </c>
      <c r="D68" s="159">
        <v>6050</v>
      </c>
      <c r="E68" s="160" t="s">
        <v>125</v>
      </c>
      <c r="F68" s="78">
        <v>12000</v>
      </c>
      <c r="G68" s="78">
        <v>12000</v>
      </c>
      <c r="H68" s="78">
        <v>12000</v>
      </c>
      <c r="I68" s="152">
        <v>0</v>
      </c>
      <c r="J68" s="127" t="s">
        <v>105</v>
      </c>
      <c r="K68" s="78">
        <v>0</v>
      </c>
      <c r="L68" s="119" t="s">
        <v>85</v>
      </c>
    </row>
    <row r="69" spans="1:12" ht="36.75" thickBot="1">
      <c r="A69" s="392">
        <v>32</v>
      </c>
      <c r="B69" s="158">
        <v>926</v>
      </c>
      <c r="C69" s="158">
        <v>92601</v>
      </c>
      <c r="D69" s="159">
        <v>6050</v>
      </c>
      <c r="E69" s="160" t="s">
        <v>134</v>
      </c>
      <c r="F69" s="78">
        <v>55000</v>
      </c>
      <c r="G69" s="78">
        <v>30000</v>
      </c>
      <c r="H69" s="78">
        <v>30000</v>
      </c>
      <c r="I69" s="152">
        <v>0</v>
      </c>
      <c r="J69" s="127" t="s">
        <v>105</v>
      </c>
      <c r="K69" s="78">
        <v>0</v>
      </c>
      <c r="L69" s="119" t="s">
        <v>85</v>
      </c>
    </row>
    <row r="70" spans="1:12" ht="36.75" thickBot="1">
      <c r="A70" s="474" t="s">
        <v>126</v>
      </c>
      <c r="B70" s="475"/>
      <c r="C70" s="475"/>
      <c r="D70" s="476"/>
      <c r="E70" s="477"/>
      <c r="F70" s="161">
        <f>+F12+F18+F19+F20+F21+F22+F23+F24+F25++F26+F28+F32+F33+F34+F35+F36+F37+F38+F39+F40+F42+F43+F44+F48+F50+F51+F64+F65+F66+F67+F68+F69</f>
        <v>38259931.499999993</v>
      </c>
      <c r="G70" s="161">
        <f>+G12+G18+G19+G20+G21+G22+G23+G24+G25++G26+G28+G32+G33+G34+G35+G36+G37+G38+G39+G40+G42+G43+G44+G48+G50+G51+G64+G65+G66+ G67+G68+G69</f>
        <v>14639313</v>
      </c>
      <c r="H70" s="161">
        <f>+H12+H18+H19+H20+H21+H22+H23+H24+H25+H26+H28+H32+H33+H34+H35+H36+H37+H38+H39+H41+H42+H43+H44+H49+H50+H51+H64+H65+H66 +H67+H68+H69</f>
        <v>10217560</v>
      </c>
      <c r="I70" s="161">
        <f>+I44</f>
        <v>2500000</v>
      </c>
      <c r="J70" s="162" t="s">
        <v>127</v>
      </c>
      <c r="K70" s="161">
        <f>+K48+K40</f>
        <v>1921753</v>
      </c>
      <c r="L70" s="163" t="s">
        <v>128</v>
      </c>
    </row>
    <row r="71" spans="1:12">
      <c r="A71" s="63" t="s">
        <v>129</v>
      </c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</row>
    <row r="72" spans="1:12">
      <c r="A72" s="63" t="s">
        <v>130</v>
      </c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</row>
    <row r="73" spans="1:12">
      <c r="A73" s="63" t="s">
        <v>131</v>
      </c>
      <c r="B73" s="63"/>
      <c r="C73" s="63"/>
      <c r="D73" s="63"/>
      <c r="E73" s="63"/>
      <c r="F73" s="63"/>
      <c r="G73" s="63"/>
      <c r="H73" s="164" t="s">
        <v>19</v>
      </c>
      <c r="I73" s="164" t="s">
        <v>19</v>
      </c>
      <c r="J73" s="63"/>
      <c r="K73" s="164" t="s">
        <v>19</v>
      </c>
      <c r="L73" s="63"/>
    </row>
    <row r="74" spans="1:12">
      <c r="A74" s="165" t="s">
        <v>132</v>
      </c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</row>
    <row r="75" spans="1:12">
      <c r="A75" s="166" t="s">
        <v>133</v>
      </c>
      <c r="B75" s="63"/>
      <c r="C75" s="63" t="s">
        <v>19</v>
      </c>
      <c r="D75" s="63"/>
      <c r="E75" s="165" t="s">
        <v>19</v>
      </c>
      <c r="F75" s="63"/>
      <c r="G75" s="63"/>
      <c r="H75" s="63"/>
      <c r="I75" s="63"/>
      <c r="J75" s="63"/>
      <c r="K75" s="63"/>
      <c r="L75" s="63"/>
    </row>
  </sheetData>
  <mergeCells count="42">
    <mergeCell ref="J48:J49"/>
    <mergeCell ref="L48:L49"/>
    <mergeCell ref="J51:J63"/>
    <mergeCell ref="L51:L63"/>
    <mergeCell ref="A52:B52"/>
    <mergeCell ref="A70:E70"/>
    <mergeCell ref="G40:G41"/>
    <mergeCell ref="J40:J41"/>
    <mergeCell ref="L40:L41"/>
    <mergeCell ref="L44:L47"/>
    <mergeCell ref="A48:A49"/>
    <mergeCell ref="B48:B49"/>
    <mergeCell ref="C48:C49"/>
    <mergeCell ref="E48:E49"/>
    <mergeCell ref="F48:F49"/>
    <mergeCell ref="G48:G49"/>
    <mergeCell ref="A40:A41"/>
    <mergeCell ref="B40:B41"/>
    <mergeCell ref="C40:C41"/>
    <mergeCell ref="E40:E41"/>
    <mergeCell ref="F40:F41"/>
    <mergeCell ref="J12:J17"/>
    <mergeCell ref="L12:L17"/>
    <mergeCell ref="J28:J31"/>
    <mergeCell ref="L28:L31"/>
    <mergeCell ref="A31:B31"/>
    <mergeCell ref="A27:B27"/>
    <mergeCell ref="L7:L11"/>
    <mergeCell ref="G8:G11"/>
    <mergeCell ref="H8:J8"/>
    <mergeCell ref="K8:K11"/>
    <mergeCell ref="H9:H11"/>
    <mergeCell ref="I9:I11"/>
    <mergeCell ref="E2:F4"/>
    <mergeCell ref="A6:I6"/>
    <mergeCell ref="A7:A11"/>
    <mergeCell ref="B7:B11"/>
    <mergeCell ref="C7:C11"/>
    <mergeCell ref="D7:D11"/>
    <mergeCell ref="E7:E11"/>
    <mergeCell ref="F7:F11"/>
    <mergeCell ref="G7:K7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showGridLines="0" workbookViewId="0">
      <selection activeCell="B2" sqref="B2"/>
    </sheetView>
  </sheetViews>
  <sheetFormatPr defaultRowHeight="12.75"/>
  <cols>
    <col min="1" max="1" width="4.7109375" style="61" bestFit="1" customWidth="1"/>
    <col min="2" max="2" width="47.7109375" style="61" customWidth="1"/>
    <col min="3" max="3" width="10.85546875" style="61" customWidth="1"/>
    <col min="4" max="4" width="14.85546875" style="61" customWidth="1"/>
    <col min="5" max="256" width="9.140625" style="61"/>
    <col min="257" max="257" width="4.7109375" style="61" bestFit="1" customWidth="1"/>
    <col min="258" max="258" width="42.7109375" style="61" customWidth="1"/>
    <col min="259" max="259" width="10.85546875" style="61" customWidth="1"/>
    <col min="260" max="260" width="14.85546875" style="61" customWidth="1"/>
    <col min="261" max="512" width="9.140625" style="61"/>
    <col min="513" max="513" width="4.7109375" style="61" bestFit="1" customWidth="1"/>
    <col min="514" max="514" width="42.7109375" style="61" customWidth="1"/>
    <col min="515" max="515" width="10.85546875" style="61" customWidth="1"/>
    <col min="516" max="516" width="14.85546875" style="61" customWidth="1"/>
    <col min="517" max="768" width="9.140625" style="61"/>
    <col min="769" max="769" width="4.7109375" style="61" bestFit="1" customWidth="1"/>
    <col min="770" max="770" width="42.7109375" style="61" customWidth="1"/>
    <col min="771" max="771" width="10.85546875" style="61" customWidth="1"/>
    <col min="772" max="772" width="14.85546875" style="61" customWidth="1"/>
    <col min="773" max="1024" width="9.140625" style="61"/>
    <col min="1025" max="1025" width="4.7109375" style="61" bestFit="1" customWidth="1"/>
    <col min="1026" max="1026" width="42.7109375" style="61" customWidth="1"/>
    <col min="1027" max="1027" width="10.85546875" style="61" customWidth="1"/>
    <col min="1028" max="1028" width="14.85546875" style="61" customWidth="1"/>
    <col min="1029" max="1280" width="9.140625" style="61"/>
    <col min="1281" max="1281" width="4.7109375" style="61" bestFit="1" customWidth="1"/>
    <col min="1282" max="1282" width="42.7109375" style="61" customWidth="1"/>
    <col min="1283" max="1283" width="10.85546875" style="61" customWidth="1"/>
    <col min="1284" max="1284" width="14.85546875" style="61" customWidth="1"/>
    <col min="1285" max="1536" width="9.140625" style="61"/>
    <col min="1537" max="1537" width="4.7109375" style="61" bestFit="1" customWidth="1"/>
    <col min="1538" max="1538" width="42.7109375" style="61" customWidth="1"/>
    <col min="1539" max="1539" width="10.85546875" style="61" customWidth="1"/>
    <col min="1540" max="1540" width="14.85546875" style="61" customWidth="1"/>
    <col min="1541" max="1792" width="9.140625" style="61"/>
    <col min="1793" max="1793" width="4.7109375" style="61" bestFit="1" customWidth="1"/>
    <col min="1794" max="1794" width="42.7109375" style="61" customWidth="1"/>
    <col min="1795" max="1795" width="10.85546875" style="61" customWidth="1"/>
    <col min="1796" max="1796" width="14.85546875" style="61" customWidth="1"/>
    <col min="1797" max="2048" width="9.140625" style="61"/>
    <col min="2049" max="2049" width="4.7109375" style="61" bestFit="1" customWidth="1"/>
    <col min="2050" max="2050" width="42.7109375" style="61" customWidth="1"/>
    <col min="2051" max="2051" width="10.85546875" style="61" customWidth="1"/>
    <col min="2052" max="2052" width="14.85546875" style="61" customWidth="1"/>
    <col min="2053" max="2304" width="9.140625" style="61"/>
    <col min="2305" max="2305" width="4.7109375" style="61" bestFit="1" customWidth="1"/>
    <col min="2306" max="2306" width="42.7109375" style="61" customWidth="1"/>
    <col min="2307" max="2307" width="10.85546875" style="61" customWidth="1"/>
    <col min="2308" max="2308" width="14.85546875" style="61" customWidth="1"/>
    <col min="2309" max="2560" width="9.140625" style="61"/>
    <col min="2561" max="2561" width="4.7109375" style="61" bestFit="1" customWidth="1"/>
    <col min="2562" max="2562" width="42.7109375" style="61" customWidth="1"/>
    <col min="2563" max="2563" width="10.85546875" style="61" customWidth="1"/>
    <col min="2564" max="2564" width="14.85546875" style="61" customWidth="1"/>
    <col min="2565" max="2816" width="9.140625" style="61"/>
    <col min="2817" max="2817" width="4.7109375" style="61" bestFit="1" customWidth="1"/>
    <col min="2818" max="2818" width="42.7109375" style="61" customWidth="1"/>
    <col min="2819" max="2819" width="10.85546875" style="61" customWidth="1"/>
    <col min="2820" max="2820" width="14.85546875" style="61" customWidth="1"/>
    <col min="2821" max="3072" width="9.140625" style="61"/>
    <col min="3073" max="3073" width="4.7109375" style="61" bestFit="1" customWidth="1"/>
    <col min="3074" max="3074" width="42.7109375" style="61" customWidth="1"/>
    <col min="3075" max="3075" width="10.85546875" style="61" customWidth="1"/>
    <col min="3076" max="3076" width="14.85546875" style="61" customWidth="1"/>
    <col min="3077" max="3328" width="9.140625" style="61"/>
    <col min="3329" max="3329" width="4.7109375" style="61" bestFit="1" customWidth="1"/>
    <col min="3330" max="3330" width="42.7109375" style="61" customWidth="1"/>
    <col min="3331" max="3331" width="10.85546875" style="61" customWidth="1"/>
    <col min="3332" max="3332" width="14.85546875" style="61" customWidth="1"/>
    <col min="3333" max="3584" width="9.140625" style="61"/>
    <col min="3585" max="3585" width="4.7109375" style="61" bestFit="1" customWidth="1"/>
    <col min="3586" max="3586" width="42.7109375" style="61" customWidth="1"/>
    <col min="3587" max="3587" width="10.85546875" style="61" customWidth="1"/>
    <col min="3588" max="3588" width="14.85546875" style="61" customWidth="1"/>
    <col min="3589" max="3840" width="9.140625" style="61"/>
    <col min="3841" max="3841" width="4.7109375" style="61" bestFit="1" customWidth="1"/>
    <col min="3842" max="3842" width="42.7109375" style="61" customWidth="1"/>
    <col min="3843" max="3843" width="10.85546875" style="61" customWidth="1"/>
    <col min="3844" max="3844" width="14.85546875" style="61" customWidth="1"/>
    <col min="3845" max="4096" width="9.140625" style="61"/>
    <col min="4097" max="4097" width="4.7109375" style="61" bestFit="1" customWidth="1"/>
    <col min="4098" max="4098" width="42.7109375" style="61" customWidth="1"/>
    <col min="4099" max="4099" width="10.85546875" style="61" customWidth="1"/>
    <col min="4100" max="4100" width="14.85546875" style="61" customWidth="1"/>
    <col min="4101" max="4352" width="9.140625" style="61"/>
    <col min="4353" max="4353" width="4.7109375" style="61" bestFit="1" customWidth="1"/>
    <col min="4354" max="4354" width="42.7109375" style="61" customWidth="1"/>
    <col min="4355" max="4355" width="10.85546875" style="61" customWidth="1"/>
    <col min="4356" max="4356" width="14.85546875" style="61" customWidth="1"/>
    <col min="4357" max="4608" width="9.140625" style="61"/>
    <col min="4609" max="4609" width="4.7109375" style="61" bestFit="1" customWidth="1"/>
    <col min="4610" max="4610" width="42.7109375" style="61" customWidth="1"/>
    <col min="4611" max="4611" width="10.85546875" style="61" customWidth="1"/>
    <col min="4612" max="4612" width="14.85546875" style="61" customWidth="1"/>
    <col min="4613" max="4864" width="9.140625" style="61"/>
    <col min="4865" max="4865" width="4.7109375" style="61" bestFit="1" customWidth="1"/>
    <col min="4866" max="4866" width="42.7109375" style="61" customWidth="1"/>
    <col min="4867" max="4867" width="10.85546875" style="61" customWidth="1"/>
    <col min="4868" max="4868" width="14.85546875" style="61" customWidth="1"/>
    <col min="4869" max="5120" width="9.140625" style="61"/>
    <col min="5121" max="5121" width="4.7109375" style="61" bestFit="1" customWidth="1"/>
    <col min="5122" max="5122" width="42.7109375" style="61" customWidth="1"/>
    <col min="5123" max="5123" width="10.85546875" style="61" customWidth="1"/>
    <col min="5124" max="5124" width="14.85546875" style="61" customWidth="1"/>
    <col min="5125" max="5376" width="9.140625" style="61"/>
    <col min="5377" max="5377" width="4.7109375" style="61" bestFit="1" customWidth="1"/>
    <col min="5378" max="5378" width="42.7109375" style="61" customWidth="1"/>
    <col min="5379" max="5379" width="10.85546875" style="61" customWidth="1"/>
    <col min="5380" max="5380" width="14.85546875" style="61" customWidth="1"/>
    <col min="5381" max="5632" width="9.140625" style="61"/>
    <col min="5633" max="5633" width="4.7109375" style="61" bestFit="1" customWidth="1"/>
    <col min="5634" max="5634" width="42.7109375" style="61" customWidth="1"/>
    <col min="5635" max="5635" width="10.85546875" style="61" customWidth="1"/>
    <col min="5636" max="5636" width="14.85546875" style="61" customWidth="1"/>
    <col min="5637" max="5888" width="9.140625" style="61"/>
    <col min="5889" max="5889" width="4.7109375" style="61" bestFit="1" customWidth="1"/>
    <col min="5890" max="5890" width="42.7109375" style="61" customWidth="1"/>
    <col min="5891" max="5891" width="10.85546875" style="61" customWidth="1"/>
    <col min="5892" max="5892" width="14.85546875" style="61" customWidth="1"/>
    <col min="5893" max="6144" width="9.140625" style="61"/>
    <col min="6145" max="6145" width="4.7109375" style="61" bestFit="1" customWidth="1"/>
    <col min="6146" max="6146" width="42.7109375" style="61" customWidth="1"/>
    <col min="6147" max="6147" width="10.85546875" style="61" customWidth="1"/>
    <col min="6148" max="6148" width="14.85546875" style="61" customWidth="1"/>
    <col min="6149" max="6400" width="9.140625" style="61"/>
    <col min="6401" max="6401" width="4.7109375" style="61" bestFit="1" customWidth="1"/>
    <col min="6402" max="6402" width="42.7109375" style="61" customWidth="1"/>
    <col min="6403" max="6403" width="10.85546875" style="61" customWidth="1"/>
    <col min="6404" max="6404" width="14.85546875" style="61" customWidth="1"/>
    <col min="6405" max="6656" width="9.140625" style="61"/>
    <col min="6657" max="6657" width="4.7109375" style="61" bestFit="1" customWidth="1"/>
    <col min="6658" max="6658" width="42.7109375" style="61" customWidth="1"/>
    <col min="6659" max="6659" width="10.85546875" style="61" customWidth="1"/>
    <col min="6660" max="6660" width="14.85546875" style="61" customWidth="1"/>
    <col min="6661" max="6912" width="9.140625" style="61"/>
    <col min="6913" max="6913" width="4.7109375" style="61" bestFit="1" customWidth="1"/>
    <col min="6914" max="6914" width="42.7109375" style="61" customWidth="1"/>
    <col min="6915" max="6915" width="10.85546875" style="61" customWidth="1"/>
    <col min="6916" max="6916" width="14.85546875" style="61" customWidth="1"/>
    <col min="6917" max="7168" width="9.140625" style="61"/>
    <col min="7169" max="7169" width="4.7109375" style="61" bestFit="1" customWidth="1"/>
    <col min="7170" max="7170" width="42.7109375" style="61" customWidth="1"/>
    <col min="7171" max="7171" width="10.85546875" style="61" customWidth="1"/>
    <col min="7172" max="7172" width="14.85546875" style="61" customWidth="1"/>
    <col min="7173" max="7424" width="9.140625" style="61"/>
    <col min="7425" max="7425" width="4.7109375" style="61" bestFit="1" customWidth="1"/>
    <col min="7426" max="7426" width="42.7109375" style="61" customWidth="1"/>
    <col min="7427" max="7427" width="10.85546875" style="61" customWidth="1"/>
    <col min="7428" max="7428" width="14.85546875" style="61" customWidth="1"/>
    <col min="7429" max="7680" width="9.140625" style="61"/>
    <col min="7681" max="7681" width="4.7109375" style="61" bestFit="1" customWidth="1"/>
    <col min="7682" max="7682" width="42.7109375" style="61" customWidth="1"/>
    <col min="7683" max="7683" width="10.85546875" style="61" customWidth="1"/>
    <col min="7684" max="7684" width="14.85546875" style="61" customWidth="1"/>
    <col min="7685" max="7936" width="9.140625" style="61"/>
    <col min="7937" max="7937" width="4.7109375" style="61" bestFit="1" customWidth="1"/>
    <col min="7938" max="7938" width="42.7109375" style="61" customWidth="1"/>
    <col min="7939" max="7939" width="10.85546875" style="61" customWidth="1"/>
    <col min="7940" max="7940" width="14.85546875" style="61" customWidth="1"/>
    <col min="7941" max="8192" width="9.140625" style="61"/>
    <col min="8193" max="8193" width="4.7109375" style="61" bestFit="1" customWidth="1"/>
    <col min="8194" max="8194" width="42.7109375" style="61" customWidth="1"/>
    <col min="8195" max="8195" width="10.85546875" style="61" customWidth="1"/>
    <col min="8196" max="8196" width="14.85546875" style="61" customWidth="1"/>
    <col min="8197" max="8448" width="9.140625" style="61"/>
    <col min="8449" max="8449" width="4.7109375" style="61" bestFit="1" customWidth="1"/>
    <col min="8450" max="8450" width="42.7109375" style="61" customWidth="1"/>
    <col min="8451" max="8451" width="10.85546875" style="61" customWidth="1"/>
    <col min="8452" max="8452" width="14.85546875" style="61" customWidth="1"/>
    <col min="8453" max="8704" width="9.140625" style="61"/>
    <col min="8705" max="8705" width="4.7109375" style="61" bestFit="1" customWidth="1"/>
    <col min="8706" max="8706" width="42.7109375" style="61" customWidth="1"/>
    <col min="8707" max="8707" width="10.85546875" style="61" customWidth="1"/>
    <col min="8708" max="8708" width="14.85546875" style="61" customWidth="1"/>
    <col min="8709" max="8960" width="9.140625" style="61"/>
    <col min="8961" max="8961" width="4.7109375" style="61" bestFit="1" customWidth="1"/>
    <col min="8962" max="8962" width="42.7109375" style="61" customWidth="1"/>
    <col min="8963" max="8963" width="10.85546875" style="61" customWidth="1"/>
    <col min="8964" max="8964" width="14.85546875" style="61" customWidth="1"/>
    <col min="8965" max="9216" width="9.140625" style="61"/>
    <col min="9217" max="9217" width="4.7109375" style="61" bestFit="1" customWidth="1"/>
    <col min="9218" max="9218" width="42.7109375" style="61" customWidth="1"/>
    <col min="9219" max="9219" width="10.85546875" style="61" customWidth="1"/>
    <col min="9220" max="9220" width="14.85546875" style="61" customWidth="1"/>
    <col min="9221" max="9472" width="9.140625" style="61"/>
    <col min="9473" max="9473" width="4.7109375" style="61" bestFit="1" customWidth="1"/>
    <col min="9474" max="9474" width="42.7109375" style="61" customWidth="1"/>
    <col min="9475" max="9475" width="10.85546875" style="61" customWidth="1"/>
    <col min="9476" max="9476" width="14.85546875" style="61" customWidth="1"/>
    <col min="9477" max="9728" width="9.140625" style="61"/>
    <col min="9729" max="9729" width="4.7109375" style="61" bestFit="1" customWidth="1"/>
    <col min="9730" max="9730" width="42.7109375" style="61" customWidth="1"/>
    <col min="9731" max="9731" width="10.85546875" style="61" customWidth="1"/>
    <col min="9732" max="9732" width="14.85546875" style="61" customWidth="1"/>
    <col min="9733" max="9984" width="9.140625" style="61"/>
    <col min="9985" max="9985" width="4.7109375" style="61" bestFit="1" customWidth="1"/>
    <col min="9986" max="9986" width="42.7109375" style="61" customWidth="1"/>
    <col min="9987" max="9987" width="10.85546875" style="61" customWidth="1"/>
    <col min="9988" max="9988" width="14.85546875" style="61" customWidth="1"/>
    <col min="9989" max="10240" width="9.140625" style="61"/>
    <col min="10241" max="10241" width="4.7109375" style="61" bestFit="1" customWidth="1"/>
    <col min="10242" max="10242" width="42.7109375" style="61" customWidth="1"/>
    <col min="10243" max="10243" width="10.85546875" style="61" customWidth="1"/>
    <col min="10244" max="10244" width="14.85546875" style="61" customWidth="1"/>
    <col min="10245" max="10496" width="9.140625" style="61"/>
    <col min="10497" max="10497" width="4.7109375" style="61" bestFit="1" customWidth="1"/>
    <col min="10498" max="10498" width="42.7109375" style="61" customWidth="1"/>
    <col min="10499" max="10499" width="10.85546875" style="61" customWidth="1"/>
    <col min="10500" max="10500" width="14.85546875" style="61" customWidth="1"/>
    <col min="10501" max="10752" width="9.140625" style="61"/>
    <col min="10753" max="10753" width="4.7109375" style="61" bestFit="1" customWidth="1"/>
    <col min="10754" max="10754" width="42.7109375" style="61" customWidth="1"/>
    <col min="10755" max="10755" width="10.85546875" style="61" customWidth="1"/>
    <col min="10756" max="10756" width="14.85546875" style="61" customWidth="1"/>
    <col min="10757" max="11008" width="9.140625" style="61"/>
    <col min="11009" max="11009" width="4.7109375" style="61" bestFit="1" customWidth="1"/>
    <col min="11010" max="11010" width="42.7109375" style="61" customWidth="1"/>
    <col min="11011" max="11011" width="10.85546875" style="61" customWidth="1"/>
    <col min="11012" max="11012" width="14.85546875" style="61" customWidth="1"/>
    <col min="11013" max="11264" width="9.140625" style="61"/>
    <col min="11265" max="11265" width="4.7109375" style="61" bestFit="1" customWidth="1"/>
    <col min="11266" max="11266" width="42.7109375" style="61" customWidth="1"/>
    <col min="11267" max="11267" width="10.85546875" style="61" customWidth="1"/>
    <col min="11268" max="11268" width="14.85546875" style="61" customWidth="1"/>
    <col min="11269" max="11520" width="9.140625" style="61"/>
    <col min="11521" max="11521" width="4.7109375" style="61" bestFit="1" customWidth="1"/>
    <col min="11522" max="11522" width="42.7109375" style="61" customWidth="1"/>
    <col min="11523" max="11523" width="10.85546875" style="61" customWidth="1"/>
    <col min="11524" max="11524" width="14.85546875" style="61" customWidth="1"/>
    <col min="11525" max="11776" width="9.140625" style="61"/>
    <col min="11777" max="11777" width="4.7109375" style="61" bestFit="1" customWidth="1"/>
    <col min="11778" max="11778" width="42.7109375" style="61" customWidth="1"/>
    <col min="11779" max="11779" width="10.85546875" style="61" customWidth="1"/>
    <col min="11780" max="11780" width="14.85546875" style="61" customWidth="1"/>
    <col min="11781" max="12032" width="9.140625" style="61"/>
    <col min="12033" max="12033" width="4.7109375" style="61" bestFit="1" customWidth="1"/>
    <col min="12034" max="12034" width="42.7109375" style="61" customWidth="1"/>
    <col min="12035" max="12035" width="10.85546875" style="61" customWidth="1"/>
    <col min="12036" max="12036" width="14.85546875" style="61" customWidth="1"/>
    <col min="12037" max="12288" width="9.140625" style="61"/>
    <col min="12289" max="12289" width="4.7109375" style="61" bestFit="1" customWidth="1"/>
    <col min="12290" max="12290" width="42.7109375" style="61" customWidth="1"/>
    <col min="12291" max="12291" width="10.85546875" style="61" customWidth="1"/>
    <col min="12292" max="12292" width="14.85546875" style="61" customWidth="1"/>
    <col min="12293" max="12544" width="9.140625" style="61"/>
    <col min="12545" max="12545" width="4.7109375" style="61" bestFit="1" customWidth="1"/>
    <col min="12546" max="12546" width="42.7109375" style="61" customWidth="1"/>
    <col min="12547" max="12547" width="10.85546875" style="61" customWidth="1"/>
    <col min="12548" max="12548" width="14.85546875" style="61" customWidth="1"/>
    <col min="12549" max="12800" width="9.140625" style="61"/>
    <col min="12801" max="12801" width="4.7109375" style="61" bestFit="1" customWidth="1"/>
    <col min="12802" max="12802" width="42.7109375" style="61" customWidth="1"/>
    <col min="12803" max="12803" width="10.85546875" style="61" customWidth="1"/>
    <col min="12804" max="12804" width="14.85546875" style="61" customWidth="1"/>
    <col min="12805" max="13056" width="9.140625" style="61"/>
    <col min="13057" max="13057" width="4.7109375" style="61" bestFit="1" customWidth="1"/>
    <col min="13058" max="13058" width="42.7109375" style="61" customWidth="1"/>
    <col min="13059" max="13059" width="10.85546875" style="61" customWidth="1"/>
    <col min="13060" max="13060" width="14.85546875" style="61" customWidth="1"/>
    <col min="13061" max="13312" width="9.140625" style="61"/>
    <col min="13313" max="13313" width="4.7109375" style="61" bestFit="1" customWidth="1"/>
    <col min="13314" max="13314" width="42.7109375" style="61" customWidth="1"/>
    <col min="13315" max="13315" width="10.85546875" style="61" customWidth="1"/>
    <col min="13316" max="13316" width="14.85546875" style="61" customWidth="1"/>
    <col min="13317" max="13568" width="9.140625" style="61"/>
    <col min="13569" max="13569" width="4.7109375" style="61" bestFit="1" customWidth="1"/>
    <col min="13570" max="13570" width="42.7109375" style="61" customWidth="1"/>
    <col min="13571" max="13571" width="10.85546875" style="61" customWidth="1"/>
    <col min="13572" max="13572" width="14.85546875" style="61" customWidth="1"/>
    <col min="13573" max="13824" width="9.140625" style="61"/>
    <col min="13825" max="13825" width="4.7109375" style="61" bestFit="1" customWidth="1"/>
    <col min="13826" max="13826" width="42.7109375" style="61" customWidth="1"/>
    <col min="13827" max="13827" width="10.85546875" style="61" customWidth="1"/>
    <col min="13828" max="13828" width="14.85546875" style="61" customWidth="1"/>
    <col min="13829" max="14080" width="9.140625" style="61"/>
    <col min="14081" max="14081" width="4.7109375" style="61" bestFit="1" customWidth="1"/>
    <col min="14082" max="14082" width="42.7109375" style="61" customWidth="1"/>
    <col min="14083" max="14083" width="10.85546875" style="61" customWidth="1"/>
    <col min="14084" max="14084" width="14.85546875" style="61" customWidth="1"/>
    <col min="14085" max="14336" width="9.140625" style="61"/>
    <col min="14337" max="14337" width="4.7109375" style="61" bestFit="1" customWidth="1"/>
    <col min="14338" max="14338" width="42.7109375" style="61" customWidth="1"/>
    <col min="14339" max="14339" width="10.85546875" style="61" customWidth="1"/>
    <col min="14340" max="14340" width="14.85546875" style="61" customWidth="1"/>
    <col min="14341" max="14592" width="9.140625" style="61"/>
    <col min="14593" max="14593" width="4.7109375" style="61" bestFit="1" customWidth="1"/>
    <col min="14594" max="14594" width="42.7109375" style="61" customWidth="1"/>
    <col min="14595" max="14595" width="10.85546875" style="61" customWidth="1"/>
    <col min="14596" max="14596" width="14.85546875" style="61" customWidth="1"/>
    <col min="14597" max="14848" width="9.140625" style="61"/>
    <col min="14849" max="14849" width="4.7109375" style="61" bestFit="1" customWidth="1"/>
    <col min="14850" max="14850" width="42.7109375" style="61" customWidth="1"/>
    <col min="14851" max="14851" width="10.85546875" style="61" customWidth="1"/>
    <col min="14852" max="14852" width="14.85546875" style="61" customWidth="1"/>
    <col min="14853" max="15104" width="9.140625" style="61"/>
    <col min="15105" max="15105" width="4.7109375" style="61" bestFit="1" customWidth="1"/>
    <col min="15106" max="15106" width="42.7109375" style="61" customWidth="1"/>
    <col min="15107" max="15107" width="10.85546875" style="61" customWidth="1"/>
    <col min="15108" max="15108" width="14.85546875" style="61" customWidth="1"/>
    <col min="15109" max="15360" width="9.140625" style="61"/>
    <col min="15361" max="15361" width="4.7109375" style="61" bestFit="1" customWidth="1"/>
    <col min="15362" max="15362" width="42.7109375" style="61" customWidth="1"/>
    <col min="15363" max="15363" width="10.85546875" style="61" customWidth="1"/>
    <col min="15364" max="15364" width="14.85546875" style="61" customWidth="1"/>
    <col min="15365" max="15616" width="9.140625" style="61"/>
    <col min="15617" max="15617" width="4.7109375" style="61" bestFit="1" customWidth="1"/>
    <col min="15618" max="15618" width="42.7109375" style="61" customWidth="1"/>
    <col min="15619" max="15619" width="10.85546875" style="61" customWidth="1"/>
    <col min="15620" max="15620" width="14.85546875" style="61" customWidth="1"/>
    <col min="15621" max="15872" width="9.140625" style="61"/>
    <col min="15873" max="15873" width="4.7109375" style="61" bestFit="1" customWidth="1"/>
    <col min="15874" max="15874" width="42.7109375" style="61" customWidth="1"/>
    <col min="15875" max="15875" width="10.85546875" style="61" customWidth="1"/>
    <col min="15876" max="15876" width="14.85546875" style="61" customWidth="1"/>
    <col min="15877" max="16128" width="9.140625" style="61"/>
    <col min="16129" max="16129" width="4.7109375" style="61" bestFit="1" customWidth="1"/>
    <col min="16130" max="16130" width="42.7109375" style="61" customWidth="1"/>
    <col min="16131" max="16131" width="10.85546875" style="61" customWidth="1"/>
    <col min="16132" max="16132" width="14.85546875" style="61" customWidth="1"/>
    <col min="16133" max="16384" width="9.140625" style="61"/>
  </cols>
  <sheetData>
    <row r="1" spans="1:4">
      <c r="B1" s="68" t="s">
        <v>276</v>
      </c>
    </row>
    <row r="2" spans="1:4" ht="15">
      <c r="A2" s="62" t="s">
        <v>19</v>
      </c>
      <c r="B2" s="59" t="s">
        <v>406</v>
      </c>
    </row>
    <row r="3" spans="1:4" ht="15">
      <c r="A3" s="269" t="s">
        <v>19</v>
      </c>
      <c r="B3" s="59" t="s">
        <v>55</v>
      </c>
    </row>
    <row r="4" spans="1:4">
      <c r="B4" s="59" t="s">
        <v>269</v>
      </c>
    </row>
    <row r="5" spans="1:4">
      <c r="B5" s="59" t="s">
        <v>270</v>
      </c>
    </row>
    <row r="6" spans="1:4" ht="15.75">
      <c r="A6" s="504" t="s">
        <v>277</v>
      </c>
      <c r="B6" s="504"/>
      <c r="C6" s="504"/>
      <c r="D6" s="504"/>
    </row>
    <row r="7" spans="1:4">
      <c r="A7" s="270"/>
      <c r="B7" s="270" t="s">
        <v>303</v>
      </c>
      <c r="C7" s="270"/>
      <c r="D7" s="271" t="s">
        <v>52</v>
      </c>
    </row>
    <row r="8" spans="1:4" ht="12.75" customHeight="1">
      <c r="A8" s="505" t="s">
        <v>10</v>
      </c>
      <c r="B8" s="505" t="s">
        <v>278</v>
      </c>
      <c r="C8" s="506" t="s">
        <v>279</v>
      </c>
      <c r="D8" s="507" t="s">
        <v>280</v>
      </c>
    </row>
    <row r="9" spans="1:4">
      <c r="A9" s="505"/>
      <c r="B9" s="505"/>
      <c r="C9" s="505"/>
      <c r="D9" s="508"/>
    </row>
    <row r="10" spans="1:4" ht="11.25" customHeight="1">
      <c r="A10" s="505"/>
      <c r="B10" s="505"/>
      <c r="C10" s="505"/>
      <c r="D10" s="509"/>
    </row>
    <row r="11" spans="1:4">
      <c r="A11" s="510" t="s">
        <v>281</v>
      </c>
      <c r="B11" s="511"/>
      <c r="C11" s="272"/>
      <c r="D11" s="273">
        <f>+D12+D15+D16+D18</f>
        <v>6058731.9700000007</v>
      </c>
    </row>
    <row r="12" spans="1:4">
      <c r="A12" s="274" t="s">
        <v>3</v>
      </c>
      <c r="B12" s="275" t="s">
        <v>282</v>
      </c>
      <c r="C12" s="274" t="s">
        <v>283</v>
      </c>
      <c r="D12" s="276">
        <f>SUM(D13:D13)</f>
        <v>1683967.99</v>
      </c>
    </row>
    <row r="13" spans="1:4" ht="24">
      <c r="A13" s="277"/>
      <c r="B13" s="278" t="s">
        <v>284</v>
      </c>
      <c r="C13" s="279"/>
      <c r="D13" s="280">
        <v>1683967.99</v>
      </c>
    </row>
    <row r="14" spans="1:4">
      <c r="A14" s="281" t="s">
        <v>14</v>
      </c>
      <c r="B14" s="282" t="s">
        <v>285</v>
      </c>
      <c r="C14" s="281" t="s">
        <v>283</v>
      </c>
      <c r="D14" s="283">
        <v>0</v>
      </c>
    </row>
    <row r="15" spans="1:4" ht="30" customHeight="1">
      <c r="A15" s="281" t="s">
        <v>28</v>
      </c>
      <c r="B15" s="284" t="s">
        <v>286</v>
      </c>
      <c r="C15" s="281" t="s">
        <v>287</v>
      </c>
      <c r="D15" s="285">
        <v>2500000</v>
      </c>
    </row>
    <row r="16" spans="1:4" ht="30" customHeight="1">
      <c r="A16" s="281">
        <v>4</v>
      </c>
      <c r="B16" s="284" t="s">
        <v>289</v>
      </c>
      <c r="C16" s="281" t="s">
        <v>290</v>
      </c>
      <c r="D16" s="285">
        <v>1118231.3600000001</v>
      </c>
    </row>
    <row r="17" spans="1:4" ht="18.75" customHeight="1">
      <c r="A17" s="279" t="s">
        <v>19</v>
      </c>
      <c r="B17" s="286" t="s">
        <v>291</v>
      </c>
      <c r="C17" s="287" t="s">
        <v>290</v>
      </c>
      <c r="D17" s="288">
        <v>758467.38</v>
      </c>
    </row>
    <row r="18" spans="1:4">
      <c r="A18" s="281">
        <v>5</v>
      </c>
      <c r="B18" s="282" t="s">
        <v>302</v>
      </c>
      <c r="C18" s="281" t="s">
        <v>288</v>
      </c>
      <c r="D18" s="305">
        <v>756532.62</v>
      </c>
    </row>
    <row r="19" spans="1:4">
      <c r="A19" s="281"/>
      <c r="B19" s="286" t="s">
        <v>291</v>
      </c>
      <c r="C19" s="281" t="s">
        <v>288</v>
      </c>
      <c r="D19" s="305">
        <v>756532.62</v>
      </c>
    </row>
    <row r="20" spans="1:4" ht="16.5" customHeight="1">
      <c r="A20" s="503" t="s">
        <v>292</v>
      </c>
      <c r="B20" s="503"/>
      <c r="C20" s="281"/>
      <c r="D20" s="289">
        <f xml:space="preserve"> D21+D23+D25+D26+D27</f>
        <v>2043731.97</v>
      </c>
    </row>
    <row r="21" spans="1:4">
      <c r="A21" s="277" t="s">
        <v>3</v>
      </c>
      <c r="B21" s="290" t="s">
        <v>293</v>
      </c>
      <c r="C21" s="277" t="s">
        <v>294</v>
      </c>
      <c r="D21" s="291">
        <v>112856</v>
      </c>
    </row>
    <row r="22" spans="1:4">
      <c r="A22" s="292"/>
      <c r="B22" s="293" t="s">
        <v>19</v>
      </c>
      <c r="C22" s="292"/>
      <c r="D22" s="294"/>
    </row>
    <row r="23" spans="1:4">
      <c r="A23" s="277" t="s">
        <v>14</v>
      </c>
      <c r="B23" s="290" t="s">
        <v>295</v>
      </c>
      <c r="C23" s="295" t="s">
        <v>294</v>
      </c>
      <c r="D23" s="291">
        <v>1930875.97</v>
      </c>
    </row>
    <row r="24" spans="1:4" ht="3.75" customHeight="1">
      <c r="A24" s="292"/>
      <c r="B24" s="293" t="s">
        <v>19</v>
      </c>
      <c r="C24" s="292"/>
      <c r="D24" s="296"/>
    </row>
    <row r="25" spans="1:4" ht="39.75" customHeight="1">
      <c r="A25" s="297" t="s">
        <v>28</v>
      </c>
      <c r="B25" s="298" t="s">
        <v>296</v>
      </c>
      <c r="C25" s="297" t="s">
        <v>297</v>
      </c>
      <c r="D25" s="299">
        <v>0</v>
      </c>
    </row>
    <row r="26" spans="1:4" ht="36">
      <c r="A26" s="297" t="s">
        <v>26</v>
      </c>
      <c r="B26" s="300" t="s">
        <v>298</v>
      </c>
      <c r="C26" s="297" t="s">
        <v>299</v>
      </c>
      <c r="D26" s="301">
        <v>0</v>
      </c>
    </row>
    <row r="27" spans="1:4">
      <c r="A27" s="302" t="s">
        <v>25</v>
      </c>
      <c r="B27" s="303" t="s">
        <v>300</v>
      </c>
      <c r="C27" s="302" t="s">
        <v>301</v>
      </c>
      <c r="D27" s="304">
        <v>0</v>
      </c>
    </row>
  </sheetData>
  <mergeCells count="7">
    <mergeCell ref="A20:B20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opLeftCell="A19" workbookViewId="0">
      <selection activeCell="E25" sqref="E25:F25"/>
    </sheetView>
  </sheetViews>
  <sheetFormatPr defaultRowHeight="12.75"/>
  <cols>
    <col min="1" max="1" width="4.42578125" style="1" customWidth="1"/>
    <col min="2" max="2" width="6" style="1" customWidth="1"/>
    <col min="3" max="3" width="8.140625" style="1" customWidth="1"/>
    <col min="4" max="4" width="5" style="1" customWidth="1"/>
    <col min="5" max="5" width="61.140625" style="1" customWidth="1"/>
    <col min="6" max="6" width="19.28515625" style="1" customWidth="1"/>
    <col min="7" max="16384" width="9.140625" style="1"/>
  </cols>
  <sheetData>
    <row r="1" spans="1:6" ht="13.5" customHeight="1">
      <c r="E1" s="64" t="s">
        <v>56</v>
      </c>
      <c r="F1" s="63" t="s">
        <v>19</v>
      </c>
    </row>
    <row r="2" spans="1:6" ht="13.5" customHeight="1">
      <c r="E2" s="59" t="s">
        <v>406</v>
      </c>
    </row>
    <row r="3" spans="1:6" ht="13.5" customHeight="1">
      <c r="A3" s="62" t="s">
        <v>19</v>
      </c>
      <c r="B3" s="61"/>
      <c r="C3" s="57"/>
      <c r="D3" s="57"/>
      <c r="E3" s="59" t="s">
        <v>55</v>
      </c>
    </row>
    <row r="4" spans="1:6" ht="13.5" customHeight="1">
      <c r="A4" s="60" t="s">
        <v>19</v>
      </c>
      <c r="B4" s="60"/>
      <c r="C4" s="57"/>
      <c r="D4" s="57"/>
      <c r="E4" s="59" t="s">
        <v>269</v>
      </c>
    </row>
    <row r="5" spans="1:6" ht="13.5" customHeight="1">
      <c r="A5" s="528" t="s">
        <v>19</v>
      </c>
      <c r="B5" s="528"/>
      <c r="C5" s="57"/>
      <c r="D5" s="57"/>
      <c r="E5" s="59" t="s">
        <v>270</v>
      </c>
    </row>
    <row r="6" spans="1:6" ht="1.5" customHeight="1">
      <c r="A6" s="57"/>
      <c r="B6" s="57"/>
      <c r="C6" s="57"/>
      <c r="D6" s="57"/>
      <c r="E6" s="58" t="s">
        <v>19</v>
      </c>
    </row>
    <row r="7" spans="1:6" ht="4.5" customHeight="1">
      <c r="A7" s="57"/>
      <c r="B7" s="57"/>
      <c r="C7" s="57"/>
      <c r="D7" s="57"/>
      <c r="E7" s="57"/>
    </row>
    <row r="8" spans="1:6" ht="16.5" customHeight="1">
      <c r="A8" s="544" t="s">
        <v>54</v>
      </c>
      <c r="B8" s="544"/>
      <c r="C8" s="544"/>
      <c r="D8" s="544"/>
      <c r="E8" s="544"/>
      <c r="F8" s="544"/>
    </row>
    <row r="9" spans="1:6" ht="12.75" customHeight="1">
      <c r="A9" s="56" t="s">
        <v>53</v>
      </c>
      <c r="B9" s="55"/>
      <c r="C9" s="55"/>
      <c r="D9" s="54" t="s">
        <v>19</v>
      </c>
      <c r="E9" s="306" t="s">
        <v>303</v>
      </c>
      <c r="F9" s="53" t="s">
        <v>52</v>
      </c>
    </row>
    <row r="10" spans="1:6" ht="19.5" customHeight="1">
      <c r="A10" s="52" t="s">
        <v>10</v>
      </c>
      <c r="B10" s="52" t="s">
        <v>9</v>
      </c>
      <c r="C10" s="52" t="s">
        <v>8</v>
      </c>
      <c r="D10" s="52" t="s">
        <v>7</v>
      </c>
      <c r="E10" s="52" t="s">
        <v>6</v>
      </c>
      <c r="F10" s="51" t="s">
        <v>5</v>
      </c>
    </row>
    <row r="11" spans="1:6" ht="26.25" customHeight="1">
      <c r="A11" s="532" t="s">
        <v>51</v>
      </c>
      <c r="B11" s="533"/>
      <c r="C11" s="533"/>
      <c r="D11" s="533"/>
      <c r="E11" s="533"/>
      <c r="F11" s="534"/>
    </row>
    <row r="12" spans="1:6" s="24" customFormat="1" ht="39.75" customHeight="1">
      <c r="A12" s="43" t="s">
        <v>3</v>
      </c>
      <c r="B12" s="48" t="s">
        <v>50</v>
      </c>
      <c r="C12" s="48" t="s">
        <v>49</v>
      </c>
      <c r="D12" s="42">
        <v>6210</v>
      </c>
      <c r="E12" s="41" t="s">
        <v>48</v>
      </c>
      <c r="F12" s="40">
        <v>1078000</v>
      </c>
    </row>
    <row r="13" spans="1:6" s="24" customFormat="1" ht="48.75" customHeight="1">
      <c r="A13" s="43" t="s">
        <v>14</v>
      </c>
      <c r="B13" s="48">
        <v>600</v>
      </c>
      <c r="C13" s="48">
        <v>60013</v>
      </c>
      <c r="D13" s="42">
        <v>6300</v>
      </c>
      <c r="E13" s="41" t="s">
        <v>47</v>
      </c>
      <c r="F13" s="40">
        <v>50000</v>
      </c>
    </row>
    <row r="14" spans="1:6" s="24" customFormat="1" ht="57.75" customHeight="1">
      <c r="A14" s="43" t="s">
        <v>28</v>
      </c>
      <c r="B14" s="310">
        <v>600</v>
      </c>
      <c r="C14" s="310">
        <v>60013</v>
      </c>
      <c r="D14" s="45">
        <v>6300</v>
      </c>
      <c r="E14" s="36" t="s">
        <v>305</v>
      </c>
      <c r="F14" s="311">
        <v>80500</v>
      </c>
    </row>
    <row r="15" spans="1:6" s="24" customFormat="1" ht="51.75" customHeight="1">
      <c r="A15" s="43" t="s">
        <v>26</v>
      </c>
      <c r="B15" s="48">
        <v>600</v>
      </c>
      <c r="C15" s="48">
        <v>60014</v>
      </c>
      <c r="D15" s="42">
        <v>6300</v>
      </c>
      <c r="E15" s="41" t="s">
        <v>46</v>
      </c>
      <c r="F15" s="40">
        <v>40000</v>
      </c>
    </row>
    <row r="16" spans="1:6" s="24" customFormat="1" ht="65.25" customHeight="1">
      <c r="A16" s="43" t="s">
        <v>25</v>
      </c>
      <c r="B16" s="48">
        <v>600</v>
      </c>
      <c r="C16" s="48">
        <v>60014</v>
      </c>
      <c r="D16" s="42">
        <v>6300</v>
      </c>
      <c r="E16" s="41" t="s">
        <v>45</v>
      </c>
      <c r="F16" s="40">
        <v>65000</v>
      </c>
    </row>
    <row r="17" spans="1:7" s="24" customFormat="1" ht="65.25" customHeight="1">
      <c r="A17" s="43" t="s">
        <v>23</v>
      </c>
      <c r="B17" s="48">
        <v>600</v>
      </c>
      <c r="C17" s="48">
        <v>60014</v>
      </c>
      <c r="D17" s="42">
        <v>6300</v>
      </c>
      <c r="E17" s="41" t="s">
        <v>304</v>
      </c>
      <c r="F17" s="40">
        <v>15000</v>
      </c>
    </row>
    <row r="18" spans="1:7" s="24" customFormat="1" ht="49.5" customHeight="1">
      <c r="A18" s="50" t="s">
        <v>42</v>
      </c>
      <c r="B18" s="42">
        <v>720</v>
      </c>
      <c r="C18" s="42">
        <v>72095</v>
      </c>
      <c r="D18" s="42">
        <v>2339</v>
      </c>
      <c r="E18" s="41" t="s">
        <v>44</v>
      </c>
      <c r="F18" s="49">
        <v>1910</v>
      </c>
    </row>
    <row r="19" spans="1:7" s="24" customFormat="1" ht="39.75" customHeight="1">
      <c r="A19" s="43" t="s">
        <v>40</v>
      </c>
      <c r="B19" s="48">
        <v>750</v>
      </c>
      <c r="C19" s="48">
        <v>75020</v>
      </c>
      <c r="D19" s="42">
        <v>2320</v>
      </c>
      <c r="E19" s="47" t="s">
        <v>43</v>
      </c>
      <c r="F19" s="40">
        <v>9000</v>
      </c>
    </row>
    <row r="20" spans="1:7" s="24" customFormat="1" ht="38.25" customHeight="1">
      <c r="A20" s="43" t="s">
        <v>38</v>
      </c>
      <c r="B20" s="42">
        <v>750</v>
      </c>
      <c r="C20" s="42">
        <v>75095</v>
      </c>
      <c r="D20" s="42">
        <v>2319</v>
      </c>
      <c r="E20" s="46" t="s">
        <v>41</v>
      </c>
      <c r="F20" s="40">
        <v>1097</v>
      </c>
    </row>
    <row r="21" spans="1:7" s="24" customFormat="1" ht="30.75" customHeight="1">
      <c r="A21" s="43" t="s">
        <v>36</v>
      </c>
      <c r="B21" s="42">
        <v>851</v>
      </c>
      <c r="C21" s="42">
        <v>85154</v>
      </c>
      <c r="D21" s="42">
        <v>2330</v>
      </c>
      <c r="E21" s="41" t="s">
        <v>39</v>
      </c>
      <c r="F21" s="40">
        <v>600</v>
      </c>
    </row>
    <row r="22" spans="1:7" s="24" customFormat="1" ht="36.75" customHeight="1">
      <c r="A22" s="32" t="s">
        <v>34</v>
      </c>
      <c r="B22" s="45">
        <v>855</v>
      </c>
      <c r="C22" s="45">
        <v>85505</v>
      </c>
      <c r="D22" s="45">
        <v>2310</v>
      </c>
      <c r="E22" s="36" t="s">
        <v>37</v>
      </c>
      <c r="F22" s="44">
        <v>60000</v>
      </c>
    </row>
    <row r="23" spans="1:7" s="24" customFormat="1" ht="27" customHeight="1">
      <c r="A23" s="43" t="s">
        <v>32</v>
      </c>
      <c r="B23" s="42">
        <v>900</v>
      </c>
      <c r="C23" s="42">
        <v>90002</v>
      </c>
      <c r="D23" s="42">
        <v>2310</v>
      </c>
      <c r="E23" s="41" t="s">
        <v>35</v>
      </c>
      <c r="F23" s="40">
        <v>400000</v>
      </c>
    </row>
    <row r="24" spans="1:7" s="24" customFormat="1" ht="25.5">
      <c r="A24" s="43" t="s">
        <v>31</v>
      </c>
      <c r="B24" s="42">
        <v>900</v>
      </c>
      <c r="C24" s="42">
        <v>90095</v>
      </c>
      <c r="D24" s="42">
        <v>2310</v>
      </c>
      <c r="E24" s="41" t="s">
        <v>33</v>
      </c>
      <c r="F24" s="40">
        <v>35000</v>
      </c>
    </row>
    <row r="25" spans="1:7" s="24" customFormat="1" ht="39.75" customHeight="1">
      <c r="A25" s="43" t="s">
        <v>306</v>
      </c>
      <c r="B25" s="42">
        <v>921</v>
      </c>
      <c r="C25" s="42">
        <v>92109</v>
      </c>
      <c r="D25" s="42">
        <v>6220</v>
      </c>
      <c r="E25" s="41" t="s">
        <v>405</v>
      </c>
      <c r="F25" s="40">
        <v>4000</v>
      </c>
    </row>
    <row r="26" spans="1:7" s="24" customFormat="1" ht="15" customHeight="1">
      <c r="A26" s="535" t="s">
        <v>21</v>
      </c>
      <c r="B26" s="536"/>
      <c r="C26" s="536"/>
      <c r="D26" s="536"/>
      <c r="E26" s="537"/>
      <c r="F26" s="39">
        <f>SUM(F12:F25)</f>
        <v>1840107</v>
      </c>
    </row>
    <row r="27" spans="1:7" s="24" customFormat="1" ht="10.5" customHeight="1">
      <c r="A27" s="38"/>
      <c r="B27" s="37"/>
      <c r="C27" s="37"/>
      <c r="D27" s="37"/>
      <c r="E27" s="37"/>
      <c r="F27" s="23"/>
    </row>
    <row r="28" spans="1:7" s="24" customFormat="1" ht="43.5" customHeight="1">
      <c r="A28" s="538" t="s">
        <v>30</v>
      </c>
      <c r="B28" s="539"/>
      <c r="C28" s="539"/>
      <c r="D28" s="539"/>
      <c r="E28" s="539"/>
      <c r="F28" s="540"/>
    </row>
    <row r="29" spans="1:7" s="24" customFormat="1" ht="27.75" customHeight="1">
      <c r="A29" s="32" t="s">
        <v>3</v>
      </c>
      <c r="B29" s="34">
        <v>852</v>
      </c>
      <c r="C29" s="34">
        <v>85228</v>
      </c>
      <c r="D29" s="34">
        <v>2360</v>
      </c>
      <c r="E29" s="36" t="s">
        <v>29</v>
      </c>
      <c r="F29" s="35">
        <v>4000</v>
      </c>
    </row>
    <row r="30" spans="1:7" s="24" customFormat="1" ht="25.5">
      <c r="A30" s="32" t="s">
        <v>14</v>
      </c>
      <c r="B30" s="34">
        <v>852</v>
      </c>
      <c r="C30" s="34">
        <v>85228</v>
      </c>
      <c r="D30" s="34">
        <v>2820</v>
      </c>
      <c r="E30" s="36" t="s">
        <v>29</v>
      </c>
      <c r="F30" s="35">
        <v>7000</v>
      </c>
    </row>
    <row r="31" spans="1:7" s="24" customFormat="1" ht="18" customHeight="1">
      <c r="A31" s="32" t="s">
        <v>28</v>
      </c>
      <c r="B31" s="307">
        <v>921</v>
      </c>
      <c r="C31" s="307">
        <v>92105</v>
      </c>
      <c r="D31" s="307">
        <v>2820</v>
      </c>
      <c r="E31" s="308" t="s">
        <v>27</v>
      </c>
      <c r="F31" s="309">
        <v>15000</v>
      </c>
      <c r="G31" s="65" t="s">
        <v>19</v>
      </c>
    </row>
    <row r="32" spans="1:7" s="24" customFormat="1" ht="18" customHeight="1">
      <c r="A32" s="32" t="s">
        <v>26</v>
      </c>
      <c r="B32" s="31">
        <v>926</v>
      </c>
      <c r="C32" s="31">
        <v>92605</v>
      </c>
      <c r="D32" s="31">
        <v>2360</v>
      </c>
      <c r="E32" s="30" t="s">
        <v>24</v>
      </c>
      <c r="F32" s="33">
        <v>91000</v>
      </c>
    </row>
    <row r="33" spans="1:7" s="24" customFormat="1" ht="17.25" customHeight="1">
      <c r="A33" s="32" t="s">
        <v>25</v>
      </c>
      <c r="B33" s="31">
        <v>926</v>
      </c>
      <c r="C33" s="31">
        <v>92605</v>
      </c>
      <c r="D33" s="31">
        <v>2820</v>
      </c>
      <c r="E33" s="30" t="s">
        <v>24</v>
      </c>
      <c r="F33" s="29">
        <v>76000</v>
      </c>
    </row>
    <row r="34" spans="1:7" s="24" customFormat="1" ht="36" customHeight="1">
      <c r="A34" s="28" t="s">
        <v>23</v>
      </c>
      <c r="B34" s="19">
        <v>900</v>
      </c>
      <c r="C34" s="19">
        <v>90001</v>
      </c>
      <c r="D34" s="27">
        <v>6230</v>
      </c>
      <c r="E34" s="26" t="s">
        <v>22</v>
      </c>
      <c r="F34" s="25">
        <v>16000</v>
      </c>
      <c r="G34" s="1"/>
    </row>
    <row r="35" spans="1:7" ht="18" customHeight="1" thickBot="1">
      <c r="A35" s="541" t="s">
        <v>21</v>
      </c>
      <c r="B35" s="542"/>
      <c r="C35" s="542"/>
      <c r="D35" s="542"/>
      <c r="E35" s="543"/>
      <c r="F35" s="23">
        <f>SUM(F29:F34)</f>
        <v>209000</v>
      </c>
    </row>
    <row r="36" spans="1:7" ht="22.5" customHeight="1" thickBot="1">
      <c r="A36" s="529" t="s">
        <v>20</v>
      </c>
      <c r="B36" s="530"/>
      <c r="C36" s="530"/>
      <c r="D36" s="530"/>
      <c r="E36" s="531"/>
      <c r="F36" s="22">
        <f>+F26+F35</f>
        <v>2049107</v>
      </c>
    </row>
    <row r="37" spans="1:7">
      <c r="A37" s="21" t="s">
        <v>19</v>
      </c>
      <c r="B37" s="12"/>
      <c r="C37" s="12"/>
      <c r="D37" s="12"/>
      <c r="E37" s="12"/>
      <c r="F37" s="11"/>
    </row>
    <row r="38" spans="1:7" ht="18">
      <c r="A38" s="13" t="s">
        <v>18</v>
      </c>
      <c r="B38" s="12"/>
      <c r="C38" s="12"/>
      <c r="D38" s="12"/>
      <c r="E38" s="12"/>
      <c r="F38" s="11"/>
    </row>
    <row r="39" spans="1:7" ht="24" customHeight="1">
      <c r="A39" s="10" t="s">
        <v>10</v>
      </c>
      <c r="B39" s="10" t="s">
        <v>9</v>
      </c>
      <c r="C39" s="10" t="s">
        <v>8</v>
      </c>
      <c r="D39" s="10" t="s">
        <v>7</v>
      </c>
      <c r="E39" s="10" t="s">
        <v>17</v>
      </c>
      <c r="F39" s="8" t="s">
        <v>5</v>
      </c>
    </row>
    <row r="40" spans="1:7" ht="12.75" customHeight="1">
      <c r="A40" s="7">
        <v>1</v>
      </c>
      <c r="B40" s="7">
        <v>2</v>
      </c>
      <c r="C40" s="7">
        <v>3</v>
      </c>
      <c r="D40" s="7">
        <v>4</v>
      </c>
      <c r="E40" s="7">
        <v>5</v>
      </c>
      <c r="F40" s="7">
        <v>6</v>
      </c>
    </row>
    <row r="41" spans="1:7" ht="43.5" customHeight="1">
      <c r="A41" s="512" t="s">
        <v>16</v>
      </c>
      <c r="B41" s="513"/>
      <c r="C41" s="513"/>
      <c r="D41" s="513"/>
      <c r="E41" s="513"/>
      <c r="F41" s="514"/>
    </row>
    <row r="42" spans="1:7" ht="24" customHeight="1">
      <c r="A42" s="6" t="s">
        <v>3</v>
      </c>
      <c r="B42" s="6">
        <v>921</v>
      </c>
      <c r="C42" s="6">
        <v>92109</v>
      </c>
      <c r="D42" s="6">
        <v>2480</v>
      </c>
      <c r="E42" s="5" t="s">
        <v>15</v>
      </c>
      <c r="F42" s="20">
        <v>959000</v>
      </c>
    </row>
    <row r="43" spans="1:7" ht="24" customHeight="1" thickBot="1">
      <c r="A43" s="19" t="s">
        <v>14</v>
      </c>
      <c r="B43" s="19">
        <v>921</v>
      </c>
      <c r="C43" s="19">
        <v>92116</v>
      </c>
      <c r="D43" s="19">
        <v>2480</v>
      </c>
      <c r="E43" s="18" t="s">
        <v>13</v>
      </c>
      <c r="F43" s="17">
        <v>151000</v>
      </c>
    </row>
    <row r="44" spans="1:7" ht="24" customHeight="1" thickBot="1">
      <c r="A44" s="515" t="s">
        <v>12</v>
      </c>
      <c r="B44" s="516"/>
      <c r="C44" s="516"/>
      <c r="D44" s="516"/>
      <c r="E44" s="517"/>
      <c r="F44" s="16">
        <f>SUM(F42:F43)</f>
        <v>1110000</v>
      </c>
    </row>
    <row r="45" spans="1:7" ht="24" customHeight="1">
      <c r="A45" s="15"/>
      <c r="B45" s="15"/>
      <c r="C45" s="15"/>
      <c r="D45" s="15"/>
      <c r="E45" s="15"/>
      <c r="F45" s="14"/>
    </row>
    <row r="46" spans="1:7" ht="18">
      <c r="A46" s="13" t="s">
        <v>11</v>
      </c>
      <c r="B46" s="12"/>
      <c r="C46" s="12"/>
      <c r="D46" s="12"/>
      <c r="E46" s="12"/>
      <c r="F46" s="11"/>
    </row>
    <row r="47" spans="1:7">
      <c r="A47" s="10" t="s">
        <v>10</v>
      </c>
      <c r="B47" s="10" t="s">
        <v>9</v>
      </c>
      <c r="C47" s="10" t="s">
        <v>8</v>
      </c>
      <c r="D47" s="10" t="s">
        <v>7</v>
      </c>
      <c r="E47" s="9" t="s">
        <v>6</v>
      </c>
      <c r="F47" s="8" t="s">
        <v>5</v>
      </c>
    </row>
    <row r="48" spans="1:7">
      <c r="A48" s="7">
        <v>1</v>
      </c>
      <c r="B48" s="7">
        <v>2</v>
      </c>
      <c r="C48" s="7">
        <v>3</v>
      </c>
      <c r="D48" s="7">
        <v>4</v>
      </c>
      <c r="E48" s="7">
        <v>5</v>
      </c>
      <c r="F48" s="7">
        <v>6</v>
      </c>
    </row>
    <row r="49" spans="1:6">
      <c r="A49" s="518" t="s">
        <v>4</v>
      </c>
      <c r="B49" s="519"/>
      <c r="C49" s="519"/>
      <c r="D49" s="519"/>
      <c r="E49" s="519"/>
      <c r="F49" s="520"/>
    </row>
    <row r="50" spans="1:6" ht="30" customHeight="1">
      <c r="A50" s="521"/>
      <c r="B50" s="522"/>
      <c r="C50" s="522"/>
      <c r="D50" s="522"/>
      <c r="E50" s="522"/>
      <c r="F50" s="523"/>
    </row>
    <row r="51" spans="1:6" ht="30" customHeight="1">
      <c r="A51" s="6" t="s">
        <v>3</v>
      </c>
      <c r="B51" s="6">
        <v>900</v>
      </c>
      <c r="C51" s="6">
        <v>90001</v>
      </c>
      <c r="D51" s="6">
        <v>2650</v>
      </c>
      <c r="E51" s="5" t="s">
        <v>2</v>
      </c>
      <c r="F51" s="4">
        <v>130000</v>
      </c>
    </row>
    <row r="52" spans="1:6" ht="20.25" customHeight="1">
      <c r="A52" s="524" t="s">
        <v>1</v>
      </c>
      <c r="B52" s="525"/>
      <c r="C52" s="525"/>
      <c r="D52" s="525"/>
      <c r="E52" s="525"/>
      <c r="F52" s="3">
        <f>SUM(F51)</f>
        <v>130000</v>
      </c>
    </row>
    <row r="53" spans="1:6" ht="27.75" customHeight="1">
      <c r="A53" s="526" t="s">
        <v>0</v>
      </c>
      <c r="B53" s="527"/>
      <c r="C53" s="527"/>
      <c r="D53" s="527"/>
      <c r="E53" s="527"/>
      <c r="F53" s="2">
        <f>+F36+F44+F52</f>
        <v>3289107</v>
      </c>
    </row>
  </sheetData>
  <mergeCells count="12">
    <mergeCell ref="A5:B5"/>
    <mergeCell ref="A36:E36"/>
    <mergeCell ref="A11:F11"/>
    <mergeCell ref="A26:E26"/>
    <mergeCell ref="A28:F28"/>
    <mergeCell ref="A35:E35"/>
    <mergeCell ref="A8:F8"/>
    <mergeCell ref="A41:F41"/>
    <mergeCell ref="A44:E44"/>
    <mergeCell ref="A49:F50"/>
    <mergeCell ref="A52:E52"/>
    <mergeCell ref="A53:E53"/>
  </mergeCells>
  <printOptions horizontalCentered="1"/>
  <pageMargins left="0.39370078740157483" right="0.39370078740157483" top="1.6535433070866143" bottom="0.98425196850393704" header="0.51181102362204722" footer="0.51181102362204722"/>
  <pageSetup paperSize="9" scale="86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opLeftCell="E1" workbookViewId="0">
      <selection activeCell="J2" sqref="J2"/>
    </sheetView>
  </sheetViews>
  <sheetFormatPr defaultRowHeight="12.75"/>
  <cols>
    <col min="1" max="1" width="4.7109375" style="312" customWidth="1"/>
    <col min="2" max="2" width="39.140625" style="312" customWidth="1"/>
    <col min="3" max="3" width="11.28515625" style="312" customWidth="1"/>
    <col min="4" max="4" width="14" style="312" customWidth="1"/>
    <col min="5" max="5" width="15.42578125" style="312" customWidth="1"/>
    <col min="6" max="6" width="21.85546875" style="312" customWidth="1"/>
    <col min="7" max="7" width="16" style="312" customWidth="1"/>
    <col min="8" max="8" width="13.5703125" style="312" bestFit="1" customWidth="1"/>
    <col min="9" max="9" width="16.140625" style="312" customWidth="1"/>
    <col min="10" max="10" width="20.28515625" style="312" customWidth="1"/>
    <col min="11" max="11" width="12.85546875" style="312" customWidth="1"/>
    <col min="12" max="12" width="16.5703125" style="312" customWidth="1"/>
    <col min="13" max="13" width="17.140625" style="312" customWidth="1"/>
    <col min="14" max="17" width="2.5703125" style="312" customWidth="1"/>
    <col min="18" max="18" width="15.28515625" style="312" customWidth="1"/>
    <col min="19" max="19" width="9.140625" style="312"/>
    <col min="20" max="20" width="11.85546875" style="312" customWidth="1"/>
    <col min="21" max="21" width="14.140625" style="312" customWidth="1"/>
    <col min="22" max="256" width="9.140625" style="312"/>
    <col min="257" max="257" width="4.7109375" style="312" customWidth="1"/>
    <col min="258" max="258" width="39.140625" style="312" customWidth="1"/>
    <col min="259" max="259" width="11.28515625" style="312" customWidth="1"/>
    <col min="260" max="260" width="14" style="312" customWidth="1"/>
    <col min="261" max="261" width="15.42578125" style="312" customWidth="1"/>
    <col min="262" max="262" width="21.85546875" style="312" customWidth="1"/>
    <col min="263" max="263" width="16" style="312" customWidth="1"/>
    <col min="264" max="264" width="13.5703125" style="312" bestFit="1" customWidth="1"/>
    <col min="265" max="265" width="16.140625" style="312" customWidth="1"/>
    <col min="266" max="266" width="20.28515625" style="312" customWidth="1"/>
    <col min="267" max="267" width="12.85546875" style="312" customWidth="1"/>
    <col min="268" max="268" width="16.5703125" style="312" customWidth="1"/>
    <col min="269" max="269" width="17.140625" style="312" customWidth="1"/>
    <col min="270" max="273" width="2.5703125" style="312" customWidth="1"/>
    <col min="274" max="274" width="15.28515625" style="312" customWidth="1"/>
    <col min="275" max="275" width="9.140625" style="312"/>
    <col min="276" max="276" width="11.85546875" style="312" customWidth="1"/>
    <col min="277" max="277" width="14.140625" style="312" customWidth="1"/>
    <col min="278" max="512" width="9.140625" style="312"/>
    <col min="513" max="513" width="4.7109375" style="312" customWidth="1"/>
    <col min="514" max="514" width="39.140625" style="312" customWidth="1"/>
    <col min="515" max="515" width="11.28515625" style="312" customWidth="1"/>
    <col min="516" max="516" width="14" style="312" customWidth="1"/>
    <col min="517" max="517" width="15.42578125" style="312" customWidth="1"/>
    <col min="518" max="518" width="21.85546875" style="312" customWidth="1"/>
    <col min="519" max="519" width="16" style="312" customWidth="1"/>
    <col min="520" max="520" width="13.5703125" style="312" bestFit="1" customWidth="1"/>
    <col min="521" max="521" width="16.140625" style="312" customWidth="1"/>
    <col min="522" max="522" width="20.28515625" style="312" customWidth="1"/>
    <col min="523" max="523" width="12.85546875" style="312" customWidth="1"/>
    <col min="524" max="524" width="16.5703125" style="312" customWidth="1"/>
    <col min="525" max="525" width="17.140625" style="312" customWidth="1"/>
    <col min="526" max="529" width="2.5703125" style="312" customWidth="1"/>
    <col min="530" max="530" width="15.28515625" style="312" customWidth="1"/>
    <col min="531" max="531" width="9.140625" style="312"/>
    <col min="532" max="532" width="11.85546875" style="312" customWidth="1"/>
    <col min="533" max="533" width="14.140625" style="312" customWidth="1"/>
    <col min="534" max="768" width="9.140625" style="312"/>
    <col min="769" max="769" width="4.7109375" style="312" customWidth="1"/>
    <col min="770" max="770" width="39.140625" style="312" customWidth="1"/>
    <col min="771" max="771" width="11.28515625" style="312" customWidth="1"/>
    <col min="772" max="772" width="14" style="312" customWidth="1"/>
    <col min="773" max="773" width="15.42578125" style="312" customWidth="1"/>
    <col min="774" max="774" width="21.85546875" style="312" customWidth="1"/>
    <col min="775" max="775" width="16" style="312" customWidth="1"/>
    <col min="776" max="776" width="13.5703125" style="312" bestFit="1" customWidth="1"/>
    <col min="777" max="777" width="16.140625" style="312" customWidth="1"/>
    <col min="778" max="778" width="20.28515625" style="312" customWidth="1"/>
    <col min="779" max="779" width="12.85546875" style="312" customWidth="1"/>
    <col min="780" max="780" width="16.5703125" style="312" customWidth="1"/>
    <col min="781" max="781" width="17.140625" style="312" customWidth="1"/>
    <col min="782" max="785" width="2.5703125" style="312" customWidth="1"/>
    <col min="786" max="786" width="15.28515625" style="312" customWidth="1"/>
    <col min="787" max="787" width="9.140625" style="312"/>
    <col min="788" max="788" width="11.85546875" style="312" customWidth="1"/>
    <col min="789" max="789" width="14.140625" style="312" customWidth="1"/>
    <col min="790" max="1024" width="9.140625" style="312"/>
    <col min="1025" max="1025" width="4.7109375" style="312" customWidth="1"/>
    <col min="1026" max="1026" width="39.140625" style="312" customWidth="1"/>
    <col min="1027" max="1027" width="11.28515625" style="312" customWidth="1"/>
    <col min="1028" max="1028" width="14" style="312" customWidth="1"/>
    <col min="1029" max="1029" width="15.42578125" style="312" customWidth="1"/>
    <col min="1030" max="1030" width="21.85546875" style="312" customWidth="1"/>
    <col min="1031" max="1031" width="16" style="312" customWidth="1"/>
    <col min="1032" max="1032" width="13.5703125" style="312" bestFit="1" customWidth="1"/>
    <col min="1033" max="1033" width="16.140625" style="312" customWidth="1"/>
    <col min="1034" max="1034" width="20.28515625" style="312" customWidth="1"/>
    <col min="1035" max="1035" width="12.85546875" style="312" customWidth="1"/>
    <col min="1036" max="1036" width="16.5703125" style="312" customWidth="1"/>
    <col min="1037" max="1037" width="17.140625" style="312" customWidth="1"/>
    <col min="1038" max="1041" width="2.5703125" style="312" customWidth="1"/>
    <col min="1042" max="1042" width="15.28515625" style="312" customWidth="1"/>
    <col min="1043" max="1043" width="9.140625" style="312"/>
    <col min="1044" max="1044" width="11.85546875" style="312" customWidth="1"/>
    <col min="1045" max="1045" width="14.140625" style="312" customWidth="1"/>
    <col min="1046" max="1280" width="9.140625" style="312"/>
    <col min="1281" max="1281" width="4.7109375" style="312" customWidth="1"/>
    <col min="1282" max="1282" width="39.140625" style="312" customWidth="1"/>
    <col min="1283" max="1283" width="11.28515625" style="312" customWidth="1"/>
    <col min="1284" max="1284" width="14" style="312" customWidth="1"/>
    <col min="1285" max="1285" width="15.42578125" style="312" customWidth="1"/>
    <col min="1286" max="1286" width="21.85546875" style="312" customWidth="1"/>
    <col min="1287" max="1287" width="16" style="312" customWidth="1"/>
    <col min="1288" max="1288" width="13.5703125" style="312" bestFit="1" customWidth="1"/>
    <col min="1289" max="1289" width="16.140625" style="312" customWidth="1"/>
    <col min="1290" max="1290" width="20.28515625" style="312" customWidth="1"/>
    <col min="1291" max="1291" width="12.85546875" style="312" customWidth="1"/>
    <col min="1292" max="1292" width="16.5703125" style="312" customWidth="1"/>
    <col min="1293" max="1293" width="17.140625" style="312" customWidth="1"/>
    <col min="1294" max="1297" width="2.5703125" style="312" customWidth="1"/>
    <col min="1298" max="1298" width="15.28515625" style="312" customWidth="1"/>
    <col min="1299" max="1299" width="9.140625" style="312"/>
    <col min="1300" max="1300" width="11.85546875" style="312" customWidth="1"/>
    <col min="1301" max="1301" width="14.140625" style="312" customWidth="1"/>
    <col min="1302" max="1536" width="9.140625" style="312"/>
    <col min="1537" max="1537" width="4.7109375" style="312" customWidth="1"/>
    <col min="1538" max="1538" width="39.140625" style="312" customWidth="1"/>
    <col min="1539" max="1539" width="11.28515625" style="312" customWidth="1"/>
    <col min="1540" max="1540" width="14" style="312" customWidth="1"/>
    <col min="1541" max="1541" width="15.42578125" style="312" customWidth="1"/>
    <col min="1542" max="1542" width="21.85546875" style="312" customWidth="1"/>
    <col min="1543" max="1543" width="16" style="312" customWidth="1"/>
    <col min="1544" max="1544" width="13.5703125" style="312" bestFit="1" customWidth="1"/>
    <col min="1545" max="1545" width="16.140625" style="312" customWidth="1"/>
    <col min="1546" max="1546" width="20.28515625" style="312" customWidth="1"/>
    <col min="1547" max="1547" width="12.85546875" style="312" customWidth="1"/>
    <col min="1548" max="1548" width="16.5703125" style="312" customWidth="1"/>
    <col min="1549" max="1549" width="17.140625" style="312" customWidth="1"/>
    <col min="1550" max="1553" width="2.5703125" style="312" customWidth="1"/>
    <col min="1554" max="1554" width="15.28515625" style="312" customWidth="1"/>
    <col min="1555" max="1555" width="9.140625" style="312"/>
    <col min="1556" max="1556" width="11.85546875" style="312" customWidth="1"/>
    <col min="1557" max="1557" width="14.140625" style="312" customWidth="1"/>
    <col min="1558" max="1792" width="9.140625" style="312"/>
    <col min="1793" max="1793" width="4.7109375" style="312" customWidth="1"/>
    <col min="1794" max="1794" width="39.140625" style="312" customWidth="1"/>
    <col min="1795" max="1795" width="11.28515625" style="312" customWidth="1"/>
    <col min="1796" max="1796" width="14" style="312" customWidth="1"/>
    <col min="1797" max="1797" width="15.42578125" style="312" customWidth="1"/>
    <col min="1798" max="1798" width="21.85546875" style="312" customWidth="1"/>
    <col min="1799" max="1799" width="16" style="312" customWidth="1"/>
    <col min="1800" max="1800" width="13.5703125" style="312" bestFit="1" customWidth="1"/>
    <col min="1801" max="1801" width="16.140625" style="312" customWidth="1"/>
    <col min="1802" max="1802" width="20.28515625" style="312" customWidth="1"/>
    <col min="1803" max="1803" width="12.85546875" style="312" customWidth="1"/>
    <col min="1804" max="1804" width="16.5703125" style="312" customWidth="1"/>
    <col min="1805" max="1805" width="17.140625" style="312" customWidth="1"/>
    <col min="1806" max="1809" width="2.5703125" style="312" customWidth="1"/>
    <col min="1810" max="1810" width="15.28515625" style="312" customWidth="1"/>
    <col min="1811" max="1811" width="9.140625" style="312"/>
    <col min="1812" max="1812" width="11.85546875" style="312" customWidth="1"/>
    <col min="1813" max="1813" width="14.140625" style="312" customWidth="1"/>
    <col min="1814" max="2048" width="9.140625" style="312"/>
    <col min="2049" max="2049" width="4.7109375" style="312" customWidth="1"/>
    <col min="2050" max="2050" width="39.140625" style="312" customWidth="1"/>
    <col min="2051" max="2051" width="11.28515625" style="312" customWidth="1"/>
    <col min="2052" max="2052" width="14" style="312" customWidth="1"/>
    <col min="2053" max="2053" width="15.42578125" style="312" customWidth="1"/>
    <col min="2054" max="2054" width="21.85546875" style="312" customWidth="1"/>
    <col min="2055" max="2055" width="16" style="312" customWidth="1"/>
    <col min="2056" max="2056" width="13.5703125" style="312" bestFit="1" customWidth="1"/>
    <col min="2057" max="2057" width="16.140625" style="312" customWidth="1"/>
    <col min="2058" max="2058" width="20.28515625" style="312" customWidth="1"/>
    <col min="2059" max="2059" width="12.85546875" style="312" customWidth="1"/>
    <col min="2060" max="2060" width="16.5703125" style="312" customWidth="1"/>
    <col min="2061" max="2061" width="17.140625" style="312" customWidth="1"/>
    <col min="2062" max="2065" width="2.5703125" style="312" customWidth="1"/>
    <col min="2066" max="2066" width="15.28515625" style="312" customWidth="1"/>
    <col min="2067" max="2067" width="9.140625" style="312"/>
    <col min="2068" max="2068" width="11.85546875" style="312" customWidth="1"/>
    <col min="2069" max="2069" width="14.140625" style="312" customWidth="1"/>
    <col min="2070" max="2304" width="9.140625" style="312"/>
    <col min="2305" max="2305" width="4.7109375" style="312" customWidth="1"/>
    <col min="2306" max="2306" width="39.140625" style="312" customWidth="1"/>
    <col min="2307" max="2307" width="11.28515625" style="312" customWidth="1"/>
    <col min="2308" max="2308" width="14" style="312" customWidth="1"/>
    <col min="2309" max="2309" width="15.42578125" style="312" customWidth="1"/>
    <col min="2310" max="2310" width="21.85546875" style="312" customWidth="1"/>
    <col min="2311" max="2311" width="16" style="312" customWidth="1"/>
    <col min="2312" max="2312" width="13.5703125" style="312" bestFit="1" customWidth="1"/>
    <col min="2313" max="2313" width="16.140625" style="312" customWidth="1"/>
    <col min="2314" max="2314" width="20.28515625" style="312" customWidth="1"/>
    <col min="2315" max="2315" width="12.85546875" style="312" customWidth="1"/>
    <col min="2316" max="2316" width="16.5703125" style="312" customWidth="1"/>
    <col min="2317" max="2317" width="17.140625" style="312" customWidth="1"/>
    <col min="2318" max="2321" width="2.5703125" style="312" customWidth="1"/>
    <col min="2322" max="2322" width="15.28515625" style="312" customWidth="1"/>
    <col min="2323" max="2323" width="9.140625" style="312"/>
    <col min="2324" max="2324" width="11.85546875" style="312" customWidth="1"/>
    <col min="2325" max="2325" width="14.140625" style="312" customWidth="1"/>
    <col min="2326" max="2560" width="9.140625" style="312"/>
    <col min="2561" max="2561" width="4.7109375" style="312" customWidth="1"/>
    <col min="2562" max="2562" width="39.140625" style="312" customWidth="1"/>
    <col min="2563" max="2563" width="11.28515625" style="312" customWidth="1"/>
    <col min="2564" max="2564" width="14" style="312" customWidth="1"/>
    <col min="2565" max="2565" width="15.42578125" style="312" customWidth="1"/>
    <col min="2566" max="2566" width="21.85546875" style="312" customWidth="1"/>
    <col min="2567" max="2567" width="16" style="312" customWidth="1"/>
    <col min="2568" max="2568" width="13.5703125" style="312" bestFit="1" customWidth="1"/>
    <col min="2569" max="2569" width="16.140625" style="312" customWidth="1"/>
    <col min="2570" max="2570" width="20.28515625" style="312" customWidth="1"/>
    <col min="2571" max="2571" width="12.85546875" style="312" customWidth="1"/>
    <col min="2572" max="2572" width="16.5703125" style="312" customWidth="1"/>
    <col min="2573" max="2573" width="17.140625" style="312" customWidth="1"/>
    <col min="2574" max="2577" width="2.5703125" style="312" customWidth="1"/>
    <col min="2578" max="2578" width="15.28515625" style="312" customWidth="1"/>
    <col min="2579" max="2579" width="9.140625" style="312"/>
    <col min="2580" max="2580" width="11.85546875" style="312" customWidth="1"/>
    <col min="2581" max="2581" width="14.140625" style="312" customWidth="1"/>
    <col min="2582" max="2816" width="9.140625" style="312"/>
    <col min="2817" max="2817" width="4.7109375" style="312" customWidth="1"/>
    <col min="2818" max="2818" width="39.140625" style="312" customWidth="1"/>
    <col min="2819" max="2819" width="11.28515625" style="312" customWidth="1"/>
    <col min="2820" max="2820" width="14" style="312" customWidth="1"/>
    <col min="2821" max="2821" width="15.42578125" style="312" customWidth="1"/>
    <col min="2822" max="2822" width="21.85546875" style="312" customWidth="1"/>
    <col min="2823" max="2823" width="16" style="312" customWidth="1"/>
    <col min="2824" max="2824" width="13.5703125" style="312" bestFit="1" customWidth="1"/>
    <col min="2825" max="2825" width="16.140625" style="312" customWidth="1"/>
    <col min="2826" max="2826" width="20.28515625" style="312" customWidth="1"/>
    <col min="2827" max="2827" width="12.85546875" style="312" customWidth="1"/>
    <col min="2828" max="2828" width="16.5703125" style="312" customWidth="1"/>
    <col min="2829" max="2829" width="17.140625" style="312" customWidth="1"/>
    <col min="2830" max="2833" width="2.5703125" style="312" customWidth="1"/>
    <col min="2834" max="2834" width="15.28515625" style="312" customWidth="1"/>
    <col min="2835" max="2835" width="9.140625" style="312"/>
    <col min="2836" max="2836" width="11.85546875" style="312" customWidth="1"/>
    <col min="2837" max="2837" width="14.140625" style="312" customWidth="1"/>
    <col min="2838" max="3072" width="9.140625" style="312"/>
    <col min="3073" max="3073" width="4.7109375" style="312" customWidth="1"/>
    <col min="3074" max="3074" width="39.140625" style="312" customWidth="1"/>
    <col min="3075" max="3075" width="11.28515625" style="312" customWidth="1"/>
    <col min="3076" max="3076" width="14" style="312" customWidth="1"/>
    <col min="3077" max="3077" width="15.42578125" style="312" customWidth="1"/>
    <col min="3078" max="3078" width="21.85546875" style="312" customWidth="1"/>
    <col min="3079" max="3079" width="16" style="312" customWidth="1"/>
    <col min="3080" max="3080" width="13.5703125" style="312" bestFit="1" customWidth="1"/>
    <col min="3081" max="3081" width="16.140625" style="312" customWidth="1"/>
    <col min="3082" max="3082" width="20.28515625" style="312" customWidth="1"/>
    <col min="3083" max="3083" width="12.85546875" style="312" customWidth="1"/>
    <col min="3084" max="3084" width="16.5703125" style="312" customWidth="1"/>
    <col min="3085" max="3085" width="17.140625" style="312" customWidth="1"/>
    <col min="3086" max="3089" width="2.5703125" style="312" customWidth="1"/>
    <col min="3090" max="3090" width="15.28515625" style="312" customWidth="1"/>
    <col min="3091" max="3091" width="9.140625" style="312"/>
    <col min="3092" max="3092" width="11.85546875" style="312" customWidth="1"/>
    <col min="3093" max="3093" width="14.140625" style="312" customWidth="1"/>
    <col min="3094" max="3328" width="9.140625" style="312"/>
    <col min="3329" max="3329" width="4.7109375" style="312" customWidth="1"/>
    <col min="3330" max="3330" width="39.140625" style="312" customWidth="1"/>
    <col min="3331" max="3331" width="11.28515625" style="312" customWidth="1"/>
    <col min="3332" max="3332" width="14" style="312" customWidth="1"/>
    <col min="3333" max="3333" width="15.42578125" style="312" customWidth="1"/>
    <col min="3334" max="3334" width="21.85546875" style="312" customWidth="1"/>
    <col min="3335" max="3335" width="16" style="312" customWidth="1"/>
    <col min="3336" max="3336" width="13.5703125" style="312" bestFit="1" customWidth="1"/>
    <col min="3337" max="3337" width="16.140625" style="312" customWidth="1"/>
    <col min="3338" max="3338" width="20.28515625" style="312" customWidth="1"/>
    <col min="3339" max="3339" width="12.85546875" style="312" customWidth="1"/>
    <col min="3340" max="3340" width="16.5703125" style="312" customWidth="1"/>
    <col min="3341" max="3341" width="17.140625" style="312" customWidth="1"/>
    <col min="3342" max="3345" width="2.5703125" style="312" customWidth="1"/>
    <col min="3346" max="3346" width="15.28515625" style="312" customWidth="1"/>
    <col min="3347" max="3347" width="9.140625" style="312"/>
    <col min="3348" max="3348" width="11.85546875" style="312" customWidth="1"/>
    <col min="3349" max="3349" width="14.140625" style="312" customWidth="1"/>
    <col min="3350" max="3584" width="9.140625" style="312"/>
    <col min="3585" max="3585" width="4.7109375" style="312" customWidth="1"/>
    <col min="3586" max="3586" width="39.140625" style="312" customWidth="1"/>
    <col min="3587" max="3587" width="11.28515625" style="312" customWidth="1"/>
    <col min="3588" max="3588" width="14" style="312" customWidth="1"/>
    <col min="3589" max="3589" width="15.42578125" style="312" customWidth="1"/>
    <col min="3590" max="3590" width="21.85546875" style="312" customWidth="1"/>
    <col min="3591" max="3591" width="16" style="312" customWidth="1"/>
    <col min="3592" max="3592" width="13.5703125" style="312" bestFit="1" customWidth="1"/>
    <col min="3593" max="3593" width="16.140625" style="312" customWidth="1"/>
    <col min="3594" max="3594" width="20.28515625" style="312" customWidth="1"/>
    <col min="3595" max="3595" width="12.85546875" style="312" customWidth="1"/>
    <col min="3596" max="3596" width="16.5703125" style="312" customWidth="1"/>
    <col min="3597" max="3597" width="17.140625" style="312" customWidth="1"/>
    <col min="3598" max="3601" width="2.5703125" style="312" customWidth="1"/>
    <col min="3602" max="3602" width="15.28515625" style="312" customWidth="1"/>
    <col min="3603" max="3603" width="9.140625" style="312"/>
    <col min="3604" max="3604" width="11.85546875" style="312" customWidth="1"/>
    <col min="3605" max="3605" width="14.140625" style="312" customWidth="1"/>
    <col min="3606" max="3840" width="9.140625" style="312"/>
    <col min="3841" max="3841" width="4.7109375" style="312" customWidth="1"/>
    <col min="3842" max="3842" width="39.140625" style="312" customWidth="1"/>
    <col min="3843" max="3843" width="11.28515625" style="312" customWidth="1"/>
    <col min="3844" max="3844" width="14" style="312" customWidth="1"/>
    <col min="3845" max="3845" width="15.42578125" style="312" customWidth="1"/>
    <col min="3846" max="3846" width="21.85546875" style="312" customWidth="1"/>
    <col min="3847" max="3847" width="16" style="312" customWidth="1"/>
    <col min="3848" max="3848" width="13.5703125" style="312" bestFit="1" customWidth="1"/>
    <col min="3849" max="3849" width="16.140625" style="312" customWidth="1"/>
    <col min="3850" max="3850" width="20.28515625" style="312" customWidth="1"/>
    <col min="3851" max="3851" width="12.85546875" style="312" customWidth="1"/>
    <col min="3852" max="3852" width="16.5703125" style="312" customWidth="1"/>
    <col min="3853" max="3853" width="17.140625" style="312" customWidth="1"/>
    <col min="3854" max="3857" width="2.5703125" style="312" customWidth="1"/>
    <col min="3858" max="3858" width="15.28515625" style="312" customWidth="1"/>
    <col min="3859" max="3859" width="9.140625" style="312"/>
    <col min="3860" max="3860" width="11.85546875" style="312" customWidth="1"/>
    <col min="3861" max="3861" width="14.140625" style="312" customWidth="1"/>
    <col min="3862" max="4096" width="9.140625" style="312"/>
    <col min="4097" max="4097" width="4.7109375" style="312" customWidth="1"/>
    <col min="4098" max="4098" width="39.140625" style="312" customWidth="1"/>
    <col min="4099" max="4099" width="11.28515625" style="312" customWidth="1"/>
    <col min="4100" max="4100" width="14" style="312" customWidth="1"/>
    <col min="4101" max="4101" width="15.42578125" style="312" customWidth="1"/>
    <col min="4102" max="4102" width="21.85546875" style="312" customWidth="1"/>
    <col min="4103" max="4103" width="16" style="312" customWidth="1"/>
    <col min="4104" max="4104" width="13.5703125" style="312" bestFit="1" customWidth="1"/>
    <col min="4105" max="4105" width="16.140625" style="312" customWidth="1"/>
    <col min="4106" max="4106" width="20.28515625" style="312" customWidth="1"/>
    <col min="4107" max="4107" width="12.85546875" style="312" customWidth="1"/>
    <col min="4108" max="4108" width="16.5703125" style="312" customWidth="1"/>
    <col min="4109" max="4109" width="17.140625" style="312" customWidth="1"/>
    <col min="4110" max="4113" width="2.5703125" style="312" customWidth="1"/>
    <col min="4114" max="4114" width="15.28515625" style="312" customWidth="1"/>
    <col min="4115" max="4115" width="9.140625" style="312"/>
    <col min="4116" max="4116" width="11.85546875" style="312" customWidth="1"/>
    <col min="4117" max="4117" width="14.140625" style="312" customWidth="1"/>
    <col min="4118" max="4352" width="9.140625" style="312"/>
    <col min="4353" max="4353" width="4.7109375" style="312" customWidth="1"/>
    <col min="4354" max="4354" width="39.140625" style="312" customWidth="1"/>
    <col min="4355" max="4355" width="11.28515625" style="312" customWidth="1"/>
    <col min="4356" max="4356" width="14" style="312" customWidth="1"/>
    <col min="4357" max="4357" width="15.42578125" style="312" customWidth="1"/>
    <col min="4358" max="4358" width="21.85546875" style="312" customWidth="1"/>
    <col min="4359" max="4359" width="16" style="312" customWidth="1"/>
    <col min="4360" max="4360" width="13.5703125" style="312" bestFit="1" customWidth="1"/>
    <col min="4361" max="4361" width="16.140625" style="312" customWidth="1"/>
    <col min="4362" max="4362" width="20.28515625" style="312" customWidth="1"/>
    <col min="4363" max="4363" width="12.85546875" style="312" customWidth="1"/>
    <col min="4364" max="4364" width="16.5703125" style="312" customWidth="1"/>
    <col min="4365" max="4365" width="17.140625" style="312" customWidth="1"/>
    <col min="4366" max="4369" width="2.5703125" style="312" customWidth="1"/>
    <col min="4370" max="4370" width="15.28515625" style="312" customWidth="1"/>
    <col min="4371" max="4371" width="9.140625" style="312"/>
    <col min="4372" max="4372" width="11.85546875" style="312" customWidth="1"/>
    <col min="4373" max="4373" width="14.140625" style="312" customWidth="1"/>
    <col min="4374" max="4608" width="9.140625" style="312"/>
    <col min="4609" max="4609" width="4.7109375" style="312" customWidth="1"/>
    <col min="4610" max="4610" width="39.140625" style="312" customWidth="1"/>
    <col min="4611" max="4611" width="11.28515625" style="312" customWidth="1"/>
    <col min="4612" max="4612" width="14" style="312" customWidth="1"/>
    <col min="4613" max="4613" width="15.42578125" style="312" customWidth="1"/>
    <col min="4614" max="4614" width="21.85546875" style="312" customWidth="1"/>
    <col min="4615" max="4615" width="16" style="312" customWidth="1"/>
    <col min="4616" max="4616" width="13.5703125" style="312" bestFit="1" customWidth="1"/>
    <col min="4617" max="4617" width="16.140625" style="312" customWidth="1"/>
    <col min="4618" max="4618" width="20.28515625" style="312" customWidth="1"/>
    <col min="4619" max="4619" width="12.85546875" style="312" customWidth="1"/>
    <col min="4620" max="4620" width="16.5703125" style="312" customWidth="1"/>
    <col min="4621" max="4621" width="17.140625" style="312" customWidth="1"/>
    <col min="4622" max="4625" width="2.5703125" style="312" customWidth="1"/>
    <col min="4626" max="4626" width="15.28515625" style="312" customWidth="1"/>
    <col min="4627" max="4627" width="9.140625" style="312"/>
    <col min="4628" max="4628" width="11.85546875" style="312" customWidth="1"/>
    <col min="4629" max="4629" width="14.140625" style="312" customWidth="1"/>
    <col min="4630" max="4864" width="9.140625" style="312"/>
    <col min="4865" max="4865" width="4.7109375" style="312" customWidth="1"/>
    <col min="4866" max="4866" width="39.140625" style="312" customWidth="1"/>
    <col min="4867" max="4867" width="11.28515625" style="312" customWidth="1"/>
    <col min="4868" max="4868" width="14" style="312" customWidth="1"/>
    <col min="4869" max="4869" width="15.42578125" style="312" customWidth="1"/>
    <col min="4870" max="4870" width="21.85546875" style="312" customWidth="1"/>
    <col min="4871" max="4871" width="16" style="312" customWidth="1"/>
    <col min="4872" max="4872" width="13.5703125" style="312" bestFit="1" customWidth="1"/>
    <col min="4873" max="4873" width="16.140625" style="312" customWidth="1"/>
    <col min="4874" max="4874" width="20.28515625" style="312" customWidth="1"/>
    <col min="4875" max="4875" width="12.85546875" style="312" customWidth="1"/>
    <col min="4876" max="4876" width="16.5703125" style="312" customWidth="1"/>
    <col min="4877" max="4877" width="17.140625" style="312" customWidth="1"/>
    <col min="4878" max="4881" width="2.5703125" style="312" customWidth="1"/>
    <col min="4882" max="4882" width="15.28515625" style="312" customWidth="1"/>
    <col min="4883" max="4883" width="9.140625" style="312"/>
    <col min="4884" max="4884" width="11.85546875" style="312" customWidth="1"/>
    <col min="4885" max="4885" width="14.140625" style="312" customWidth="1"/>
    <col min="4886" max="5120" width="9.140625" style="312"/>
    <col min="5121" max="5121" width="4.7109375" style="312" customWidth="1"/>
    <col min="5122" max="5122" width="39.140625" style="312" customWidth="1"/>
    <col min="5123" max="5123" width="11.28515625" style="312" customWidth="1"/>
    <col min="5124" max="5124" width="14" style="312" customWidth="1"/>
    <col min="5125" max="5125" width="15.42578125" style="312" customWidth="1"/>
    <col min="5126" max="5126" width="21.85546875" style="312" customWidth="1"/>
    <col min="5127" max="5127" width="16" style="312" customWidth="1"/>
    <col min="5128" max="5128" width="13.5703125" style="312" bestFit="1" customWidth="1"/>
    <col min="5129" max="5129" width="16.140625" style="312" customWidth="1"/>
    <col min="5130" max="5130" width="20.28515625" style="312" customWidth="1"/>
    <col min="5131" max="5131" width="12.85546875" style="312" customWidth="1"/>
    <col min="5132" max="5132" width="16.5703125" style="312" customWidth="1"/>
    <col min="5133" max="5133" width="17.140625" style="312" customWidth="1"/>
    <col min="5134" max="5137" width="2.5703125" style="312" customWidth="1"/>
    <col min="5138" max="5138" width="15.28515625" style="312" customWidth="1"/>
    <col min="5139" max="5139" width="9.140625" style="312"/>
    <col min="5140" max="5140" width="11.85546875" style="312" customWidth="1"/>
    <col min="5141" max="5141" width="14.140625" style="312" customWidth="1"/>
    <col min="5142" max="5376" width="9.140625" style="312"/>
    <col min="5377" max="5377" width="4.7109375" style="312" customWidth="1"/>
    <col min="5378" max="5378" width="39.140625" style="312" customWidth="1"/>
    <col min="5379" max="5379" width="11.28515625" style="312" customWidth="1"/>
    <col min="5380" max="5380" width="14" style="312" customWidth="1"/>
    <col min="5381" max="5381" width="15.42578125" style="312" customWidth="1"/>
    <col min="5382" max="5382" width="21.85546875" style="312" customWidth="1"/>
    <col min="5383" max="5383" width="16" style="312" customWidth="1"/>
    <col min="5384" max="5384" width="13.5703125" style="312" bestFit="1" customWidth="1"/>
    <col min="5385" max="5385" width="16.140625" style="312" customWidth="1"/>
    <col min="5386" max="5386" width="20.28515625" style="312" customWidth="1"/>
    <col min="5387" max="5387" width="12.85546875" style="312" customWidth="1"/>
    <col min="5388" max="5388" width="16.5703125" style="312" customWidth="1"/>
    <col min="5389" max="5389" width="17.140625" style="312" customWidth="1"/>
    <col min="5390" max="5393" width="2.5703125" style="312" customWidth="1"/>
    <col min="5394" max="5394" width="15.28515625" style="312" customWidth="1"/>
    <col min="5395" max="5395" width="9.140625" style="312"/>
    <col min="5396" max="5396" width="11.85546875" style="312" customWidth="1"/>
    <col min="5397" max="5397" width="14.140625" style="312" customWidth="1"/>
    <col min="5398" max="5632" width="9.140625" style="312"/>
    <col min="5633" max="5633" width="4.7109375" style="312" customWidth="1"/>
    <col min="5634" max="5634" width="39.140625" style="312" customWidth="1"/>
    <col min="5635" max="5635" width="11.28515625" style="312" customWidth="1"/>
    <col min="5636" max="5636" width="14" style="312" customWidth="1"/>
    <col min="5637" max="5637" width="15.42578125" style="312" customWidth="1"/>
    <col min="5638" max="5638" width="21.85546875" style="312" customWidth="1"/>
    <col min="5639" max="5639" width="16" style="312" customWidth="1"/>
    <col min="5640" max="5640" width="13.5703125" style="312" bestFit="1" customWidth="1"/>
    <col min="5641" max="5641" width="16.140625" style="312" customWidth="1"/>
    <col min="5642" max="5642" width="20.28515625" style="312" customWidth="1"/>
    <col min="5643" max="5643" width="12.85546875" style="312" customWidth="1"/>
    <col min="5644" max="5644" width="16.5703125" style="312" customWidth="1"/>
    <col min="5645" max="5645" width="17.140625" style="312" customWidth="1"/>
    <col min="5646" max="5649" width="2.5703125" style="312" customWidth="1"/>
    <col min="5650" max="5650" width="15.28515625" style="312" customWidth="1"/>
    <col min="5651" max="5651" width="9.140625" style="312"/>
    <col min="5652" max="5652" width="11.85546875" style="312" customWidth="1"/>
    <col min="5653" max="5653" width="14.140625" style="312" customWidth="1"/>
    <col min="5654" max="5888" width="9.140625" style="312"/>
    <col min="5889" max="5889" width="4.7109375" style="312" customWidth="1"/>
    <col min="5890" max="5890" width="39.140625" style="312" customWidth="1"/>
    <col min="5891" max="5891" width="11.28515625" style="312" customWidth="1"/>
    <col min="5892" max="5892" width="14" style="312" customWidth="1"/>
    <col min="5893" max="5893" width="15.42578125" style="312" customWidth="1"/>
    <col min="5894" max="5894" width="21.85546875" style="312" customWidth="1"/>
    <col min="5895" max="5895" width="16" style="312" customWidth="1"/>
    <col min="5896" max="5896" width="13.5703125" style="312" bestFit="1" customWidth="1"/>
    <col min="5897" max="5897" width="16.140625" style="312" customWidth="1"/>
    <col min="5898" max="5898" width="20.28515625" style="312" customWidth="1"/>
    <col min="5899" max="5899" width="12.85546875" style="312" customWidth="1"/>
    <col min="5900" max="5900" width="16.5703125" style="312" customWidth="1"/>
    <col min="5901" max="5901" width="17.140625" style="312" customWidth="1"/>
    <col min="5902" max="5905" width="2.5703125" style="312" customWidth="1"/>
    <col min="5906" max="5906" width="15.28515625" style="312" customWidth="1"/>
    <col min="5907" max="5907" width="9.140625" style="312"/>
    <col min="5908" max="5908" width="11.85546875" style="312" customWidth="1"/>
    <col min="5909" max="5909" width="14.140625" style="312" customWidth="1"/>
    <col min="5910" max="6144" width="9.140625" style="312"/>
    <col min="6145" max="6145" width="4.7109375" style="312" customWidth="1"/>
    <col min="6146" max="6146" width="39.140625" style="312" customWidth="1"/>
    <col min="6147" max="6147" width="11.28515625" style="312" customWidth="1"/>
    <col min="6148" max="6148" width="14" style="312" customWidth="1"/>
    <col min="6149" max="6149" width="15.42578125" style="312" customWidth="1"/>
    <col min="6150" max="6150" width="21.85546875" style="312" customWidth="1"/>
    <col min="6151" max="6151" width="16" style="312" customWidth="1"/>
    <col min="6152" max="6152" width="13.5703125" style="312" bestFit="1" customWidth="1"/>
    <col min="6153" max="6153" width="16.140625" style="312" customWidth="1"/>
    <col min="6154" max="6154" width="20.28515625" style="312" customWidth="1"/>
    <col min="6155" max="6155" width="12.85546875" style="312" customWidth="1"/>
    <col min="6156" max="6156" width="16.5703125" style="312" customWidth="1"/>
    <col min="6157" max="6157" width="17.140625" style="312" customWidth="1"/>
    <col min="6158" max="6161" width="2.5703125" style="312" customWidth="1"/>
    <col min="6162" max="6162" width="15.28515625" style="312" customWidth="1"/>
    <col min="6163" max="6163" width="9.140625" style="312"/>
    <col min="6164" max="6164" width="11.85546875" style="312" customWidth="1"/>
    <col min="6165" max="6165" width="14.140625" style="312" customWidth="1"/>
    <col min="6166" max="6400" width="9.140625" style="312"/>
    <col min="6401" max="6401" width="4.7109375" style="312" customWidth="1"/>
    <col min="6402" max="6402" width="39.140625" style="312" customWidth="1"/>
    <col min="6403" max="6403" width="11.28515625" style="312" customWidth="1"/>
    <col min="6404" max="6404" width="14" style="312" customWidth="1"/>
    <col min="6405" max="6405" width="15.42578125" style="312" customWidth="1"/>
    <col min="6406" max="6406" width="21.85546875" style="312" customWidth="1"/>
    <col min="6407" max="6407" width="16" style="312" customWidth="1"/>
    <col min="6408" max="6408" width="13.5703125" style="312" bestFit="1" customWidth="1"/>
    <col min="6409" max="6409" width="16.140625" style="312" customWidth="1"/>
    <col min="6410" max="6410" width="20.28515625" style="312" customWidth="1"/>
    <col min="6411" max="6411" width="12.85546875" style="312" customWidth="1"/>
    <col min="6412" max="6412" width="16.5703125" style="312" customWidth="1"/>
    <col min="6413" max="6413" width="17.140625" style="312" customWidth="1"/>
    <col min="6414" max="6417" width="2.5703125" style="312" customWidth="1"/>
    <col min="6418" max="6418" width="15.28515625" style="312" customWidth="1"/>
    <col min="6419" max="6419" width="9.140625" style="312"/>
    <col min="6420" max="6420" width="11.85546875" style="312" customWidth="1"/>
    <col min="6421" max="6421" width="14.140625" style="312" customWidth="1"/>
    <col min="6422" max="6656" width="9.140625" style="312"/>
    <col min="6657" max="6657" width="4.7109375" style="312" customWidth="1"/>
    <col min="6658" max="6658" width="39.140625" style="312" customWidth="1"/>
    <col min="6659" max="6659" width="11.28515625" style="312" customWidth="1"/>
    <col min="6660" max="6660" width="14" style="312" customWidth="1"/>
    <col min="6661" max="6661" width="15.42578125" style="312" customWidth="1"/>
    <col min="6662" max="6662" width="21.85546875" style="312" customWidth="1"/>
    <col min="6663" max="6663" width="16" style="312" customWidth="1"/>
    <col min="6664" max="6664" width="13.5703125" style="312" bestFit="1" customWidth="1"/>
    <col min="6665" max="6665" width="16.140625" style="312" customWidth="1"/>
    <col min="6666" max="6666" width="20.28515625" style="312" customWidth="1"/>
    <col min="6667" max="6667" width="12.85546875" style="312" customWidth="1"/>
    <col min="6668" max="6668" width="16.5703125" style="312" customWidth="1"/>
    <col min="6669" max="6669" width="17.140625" style="312" customWidth="1"/>
    <col min="6670" max="6673" width="2.5703125" style="312" customWidth="1"/>
    <col min="6674" max="6674" width="15.28515625" style="312" customWidth="1"/>
    <col min="6675" max="6675" width="9.140625" style="312"/>
    <col min="6676" max="6676" width="11.85546875" style="312" customWidth="1"/>
    <col min="6677" max="6677" width="14.140625" style="312" customWidth="1"/>
    <col min="6678" max="6912" width="9.140625" style="312"/>
    <col min="6913" max="6913" width="4.7109375" style="312" customWidth="1"/>
    <col min="6914" max="6914" width="39.140625" style="312" customWidth="1"/>
    <col min="6915" max="6915" width="11.28515625" style="312" customWidth="1"/>
    <col min="6916" max="6916" width="14" style="312" customWidth="1"/>
    <col min="6917" max="6917" width="15.42578125" style="312" customWidth="1"/>
    <col min="6918" max="6918" width="21.85546875" style="312" customWidth="1"/>
    <col min="6919" max="6919" width="16" style="312" customWidth="1"/>
    <col min="6920" max="6920" width="13.5703125" style="312" bestFit="1" customWidth="1"/>
    <col min="6921" max="6921" width="16.140625" style="312" customWidth="1"/>
    <col min="6922" max="6922" width="20.28515625" style="312" customWidth="1"/>
    <col min="6923" max="6923" width="12.85546875" style="312" customWidth="1"/>
    <col min="6924" max="6924" width="16.5703125" style="312" customWidth="1"/>
    <col min="6925" max="6925" width="17.140625" style="312" customWidth="1"/>
    <col min="6926" max="6929" width="2.5703125" style="312" customWidth="1"/>
    <col min="6930" max="6930" width="15.28515625" style="312" customWidth="1"/>
    <col min="6931" max="6931" width="9.140625" style="312"/>
    <col min="6932" max="6932" width="11.85546875" style="312" customWidth="1"/>
    <col min="6933" max="6933" width="14.140625" style="312" customWidth="1"/>
    <col min="6934" max="7168" width="9.140625" style="312"/>
    <col min="7169" max="7169" width="4.7109375" style="312" customWidth="1"/>
    <col min="7170" max="7170" width="39.140625" style="312" customWidth="1"/>
    <col min="7171" max="7171" width="11.28515625" style="312" customWidth="1"/>
    <col min="7172" max="7172" width="14" style="312" customWidth="1"/>
    <col min="7173" max="7173" width="15.42578125" style="312" customWidth="1"/>
    <col min="7174" max="7174" width="21.85546875" style="312" customWidth="1"/>
    <col min="7175" max="7175" width="16" style="312" customWidth="1"/>
    <col min="7176" max="7176" width="13.5703125" style="312" bestFit="1" customWidth="1"/>
    <col min="7177" max="7177" width="16.140625" style="312" customWidth="1"/>
    <col min="7178" max="7178" width="20.28515625" style="312" customWidth="1"/>
    <col min="7179" max="7179" width="12.85546875" style="312" customWidth="1"/>
    <col min="7180" max="7180" width="16.5703125" style="312" customWidth="1"/>
    <col min="7181" max="7181" width="17.140625" style="312" customWidth="1"/>
    <col min="7182" max="7185" width="2.5703125" style="312" customWidth="1"/>
    <col min="7186" max="7186" width="15.28515625" style="312" customWidth="1"/>
    <col min="7187" max="7187" width="9.140625" style="312"/>
    <col min="7188" max="7188" width="11.85546875" style="312" customWidth="1"/>
    <col min="7189" max="7189" width="14.140625" style="312" customWidth="1"/>
    <col min="7190" max="7424" width="9.140625" style="312"/>
    <col min="7425" max="7425" width="4.7109375" style="312" customWidth="1"/>
    <col min="7426" max="7426" width="39.140625" style="312" customWidth="1"/>
    <col min="7427" max="7427" width="11.28515625" style="312" customWidth="1"/>
    <col min="7428" max="7428" width="14" style="312" customWidth="1"/>
    <col min="7429" max="7429" width="15.42578125" style="312" customWidth="1"/>
    <col min="7430" max="7430" width="21.85546875" style="312" customWidth="1"/>
    <col min="7431" max="7431" width="16" style="312" customWidth="1"/>
    <col min="7432" max="7432" width="13.5703125" style="312" bestFit="1" customWidth="1"/>
    <col min="7433" max="7433" width="16.140625" style="312" customWidth="1"/>
    <col min="7434" max="7434" width="20.28515625" style="312" customWidth="1"/>
    <col min="7435" max="7435" width="12.85546875" style="312" customWidth="1"/>
    <col min="7436" max="7436" width="16.5703125" style="312" customWidth="1"/>
    <col min="7437" max="7437" width="17.140625" style="312" customWidth="1"/>
    <col min="7438" max="7441" width="2.5703125" style="312" customWidth="1"/>
    <col min="7442" max="7442" width="15.28515625" style="312" customWidth="1"/>
    <col min="7443" max="7443" width="9.140625" style="312"/>
    <col min="7444" max="7444" width="11.85546875" style="312" customWidth="1"/>
    <col min="7445" max="7445" width="14.140625" style="312" customWidth="1"/>
    <col min="7446" max="7680" width="9.140625" style="312"/>
    <col min="7681" max="7681" width="4.7109375" style="312" customWidth="1"/>
    <col min="7682" max="7682" width="39.140625" style="312" customWidth="1"/>
    <col min="7683" max="7683" width="11.28515625" style="312" customWidth="1"/>
    <col min="7684" max="7684" width="14" style="312" customWidth="1"/>
    <col min="7685" max="7685" width="15.42578125" style="312" customWidth="1"/>
    <col min="7686" max="7686" width="21.85546875" style="312" customWidth="1"/>
    <col min="7687" max="7687" width="16" style="312" customWidth="1"/>
    <col min="7688" max="7688" width="13.5703125" style="312" bestFit="1" customWidth="1"/>
    <col min="7689" max="7689" width="16.140625" style="312" customWidth="1"/>
    <col min="7690" max="7690" width="20.28515625" style="312" customWidth="1"/>
    <col min="7691" max="7691" width="12.85546875" style="312" customWidth="1"/>
    <col min="7692" max="7692" width="16.5703125" style="312" customWidth="1"/>
    <col min="7693" max="7693" width="17.140625" style="312" customWidth="1"/>
    <col min="7694" max="7697" width="2.5703125" style="312" customWidth="1"/>
    <col min="7698" max="7698" width="15.28515625" style="312" customWidth="1"/>
    <col min="7699" max="7699" width="9.140625" style="312"/>
    <col min="7700" max="7700" width="11.85546875" style="312" customWidth="1"/>
    <col min="7701" max="7701" width="14.140625" style="312" customWidth="1"/>
    <col min="7702" max="7936" width="9.140625" style="312"/>
    <col min="7937" max="7937" width="4.7109375" style="312" customWidth="1"/>
    <col min="7938" max="7938" width="39.140625" style="312" customWidth="1"/>
    <col min="7939" max="7939" width="11.28515625" style="312" customWidth="1"/>
    <col min="7940" max="7940" width="14" style="312" customWidth="1"/>
    <col min="7941" max="7941" width="15.42578125" style="312" customWidth="1"/>
    <col min="7942" max="7942" width="21.85546875" style="312" customWidth="1"/>
    <col min="7943" max="7943" width="16" style="312" customWidth="1"/>
    <col min="7944" max="7944" width="13.5703125" style="312" bestFit="1" customWidth="1"/>
    <col min="7945" max="7945" width="16.140625" style="312" customWidth="1"/>
    <col min="7946" max="7946" width="20.28515625" style="312" customWidth="1"/>
    <col min="7947" max="7947" width="12.85546875" style="312" customWidth="1"/>
    <col min="7948" max="7948" width="16.5703125" style="312" customWidth="1"/>
    <col min="7949" max="7949" width="17.140625" style="312" customWidth="1"/>
    <col min="7950" max="7953" width="2.5703125" style="312" customWidth="1"/>
    <col min="7954" max="7954" width="15.28515625" style="312" customWidth="1"/>
    <col min="7955" max="7955" width="9.140625" style="312"/>
    <col min="7956" max="7956" width="11.85546875" style="312" customWidth="1"/>
    <col min="7957" max="7957" width="14.140625" style="312" customWidth="1"/>
    <col min="7958" max="8192" width="9.140625" style="312"/>
    <col min="8193" max="8193" width="4.7109375" style="312" customWidth="1"/>
    <col min="8194" max="8194" width="39.140625" style="312" customWidth="1"/>
    <col min="8195" max="8195" width="11.28515625" style="312" customWidth="1"/>
    <col min="8196" max="8196" width="14" style="312" customWidth="1"/>
    <col min="8197" max="8197" width="15.42578125" style="312" customWidth="1"/>
    <col min="8198" max="8198" width="21.85546875" style="312" customWidth="1"/>
    <col min="8199" max="8199" width="16" style="312" customWidth="1"/>
    <col min="8200" max="8200" width="13.5703125" style="312" bestFit="1" customWidth="1"/>
    <col min="8201" max="8201" width="16.140625" style="312" customWidth="1"/>
    <col min="8202" max="8202" width="20.28515625" style="312" customWidth="1"/>
    <col min="8203" max="8203" width="12.85546875" style="312" customWidth="1"/>
    <col min="8204" max="8204" width="16.5703125" style="312" customWidth="1"/>
    <col min="8205" max="8205" width="17.140625" style="312" customWidth="1"/>
    <col min="8206" max="8209" width="2.5703125" style="312" customWidth="1"/>
    <col min="8210" max="8210" width="15.28515625" style="312" customWidth="1"/>
    <col min="8211" max="8211" width="9.140625" style="312"/>
    <col min="8212" max="8212" width="11.85546875" style="312" customWidth="1"/>
    <col min="8213" max="8213" width="14.140625" style="312" customWidth="1"/>
    <col min="8214" max="8448" width="9.140625" style="312"/>
    <col min="8449" max="8449" width="4.7109375" style="312" customWidth="1"/>
    <col min="8450" max="8450" width="39.140625" style="312" customWidth="1"/>
    <col min="8451" max="8451" width="11.28515625" style="312" customWidth="1"/>
    <col min="8452" max="8452" width="14" style="312" customWidth="1"/>
    <col min="8453" max="8453" width="15.42578125" style="312" customWidth="1"/>
    <col min="8454" max="8454" width="21.85546875" style="312" customWidth="1"/>
    <col min="8455" max="8455" width="16" style="312" customWidth="1"/>
    <col min="8456" max="8456" width="13.5703125" style="312" bestFit="1" customWidth="1"/>
    <col min="8457" max="8457" width="16.140625" style="312" customWidth="1"/>
    <col min="8458" max="8458" width="20.28515625" style="312" customWidth="1"/>
    <col min="8459" max="8459" width="12.85546875" style="312" customWidth="1"/>
    <col min="8460" max="8460" width="16.5703125" style="312" customWidth="1"/>
    <col min="8461" max="8461" width="17.140625" style="312" customWidth="1"/>
    <col min="8462" max="8465" width="2.5703125" style="312" customWidth="1"/>
    <col min="8466" max="8466" width="15.28515625" style="312" customWidth="1"/>
    <col min="8467" max="8467" width="9.140625" style="312"/>
    <col min="8468" max="8468" width="11.85546875" style="312" customWidth="1"/>
    <col min="8469" max="8469" width="14.140625" style="312" customWidth="1"/>
    <col min="8470" max="8704" width="9.140625" style="312"/>
    <col min="8705" max="8705" width="4.7109375" style="312" customWidth="1"/>
    <col min="8706" max="8706" width="39.140625" style="312" customWidth="1"/>
    <col min="8707" max="8707" width="11.28515625" style="312" customWidth="1"/>
    <col min="8708" max="8708" width="14" style="312" customWidth="1"/>
    <col min="8709" max="8709" width="15.42578125" style="312" customWidth="1"/>
    <col min="8710" max="8710" width="21.85546875" style="312" customWidth="1"/>
    <col min="8711" max="8711" width="16" style="312" customWidth="1"/>
    <col min="8712" max="8712" width="13.5703125" style="312" bestFit="1" customWidth="1"/>
    <col min="8713" max="8713" width="16.140625" style="312" customWidth="1"/>
    <col min="8714" max="8714" width="20.28515625" style="312" customWidth="1"/>
    <col min="8715" max="8715" width="12.85546875" style="312" customWidth="1"/>
    <col min="8716" max="8716" width="16.5703125" style="312" customWidth="1"/>
    <col min="8717" max="8717" width="17.140625" style="312" customWidth="1"/>
    <col min="8718" max="8721" width="2.5703125" style="312" customWidth="1"/>
    <col min="8722" max="8722" width="15.28515625" style="312" customWidth="1"/>
    <col min="8723" max="8723" width="9.140625" style="312"/>
    <col min="8724" max="8724" width="11.85546875" style="312" customWidth="1"/>
    <col min="8725" max="8725" width="14.140625" style="312" customWidth="1"/>
    <col min="8726" max="8960" width="9.140625" style="312"/>
    <col min="8961" max="8961" width="4.7109375" style="312" customWidth="1"/>
    <col min="8962" max="8962" width="39.140625" style="312" customWidth="1"/>
    <col min="8963" max="8963" width="11.28515625" style="312" customWidth="1"/>
    <col min="8964" max="8964" width="14" style="312" customWidth="1"/>
    <col min="8965" max="8965" width="15.42578125" style="312" customWidth="1"/>
    <col min="8966" max="8966" width="21.85546875" style="312" customWidth="1"/>
    <col min="8967" max="8967" width="16" style="312" customWidth="1"/>
    <col min="8968" max="8968" width="13.5703125" style="312" bestFit="1" customWidth="1"/>
    <col min="8969" max="8969" width="16.140625" style="312" customWidth="1"/>
    <col min="8970" max="8970" width="20.28515625" style="312" customWidth="1"/>
    <col min="8971" max="8971" width="12.85546875" style="312" customWidth="1"/>
    <col min="8972" max="8972" width="16.5703125" style="312" customWidth="1"/>
    <col min="8973" max="8973" width="17.140625" style="312" customWidth="1"/>
    <col min="8974" max="8977" width="2.5703125" style="312" customWidth="1"/>
    <col min="8978" max="8978" width="15.28515625" style="312" customWidth="1"/>
    <col min="8979" max="8979" width="9.140625" style="312"/>
    <col min="8980" max="8980" width="11.85546875" style="312" customWidth="1"/>
    <col min="8981" max="8981" width="14.140625" style="312" customWidth="1"/>
    <col min="8982" max="9216" width="9.140625" style="312"/>
    <col min="9217" max="9217" width="4.7109375" style="312" customWidth="1"/>
    <col min="9218" max="9218" width="39.140625" style="312" customWidth="1"/>
    <col min="9219" max="9219" width="11.28515625" style="312" customWidth="1"/>
    <col min="9220" max="9220" width="14" style="312" customWidth="1"/>
    <col min="9221" max="9221" width="15.42578125" style="312" customWidth="1"/>
    <col min="9222" max="9222" width="21.85546875" style="312" customWidth="1"/>
    <col min="9223" max="9223" width="16" style="312" customWidth="1"/>
    <col min="9224" max="9224" width="13.5703125" style="312" bestFit="1" customWidth="1"/>
    <col min="9225" max="9225" width="16.140625" style="312" customWidth="1"/>
    <col min="9226" max="9226" width="20.28515625" style="312" customWidth="1"/>
    <col min="9227" max="9227" width="12.85546875" style="312" customWidth="1"/>
    <col min="9228" max="9228" width="16.5703125" style="312" customWidth="1"/>
    <col min="9229" max="9229" width="17.140625" style="312" customWidth="1"/>
    <col min="9230" max="9233" width="2.5703125" style="312" customWidth="1"/>
    <col min="9234" max="9234" width="15.28515625" style="312" customWidth="1"/>
    <col min="9235" max="9235" width="9.140625" style="312"/>
    <col min="9236" max="9236" width="11.85546875" style="312" customWidth="1"/>
    <col min="9237" max="9237" width="14.140625" style="312" customWidth="1"/>
    <col min="9238" max="9472" width="9.140625" style="312"/>
    <col min="9473" max="9473" width="4.7109375" style="312" customWidth="1"/>
    <col min="9474" max="9474" width="39.140625" style="312" customWidth="1"/>
    <col min="9475" max="9475" width="11.28515625" style="312" customWidth="1"/>
    <col min="9476" max="9476" width="14" style="312" customWidth="1"/>
    <col min="9477" max="9477" width="15.42578125" style="312" customWidth="1"/>
    <col min="9478" max="9478" width="21.85546875" style="312" customWidth="1"/>
    <col min="9479" max="9479" width="16" style="312" customWidth="1"/>
    <col min="9480" max="9480" width="13.5703125" style="312" bestFit="1" customWidth="1"/>
    <col min="9481" max="9481" width="16.140625" style="312" customWidth="1"/>
    <col min="9482" max="9482" width="20.28515625" style="312" customWidth="1"/>
    <col min="9483" max="9483" width="12.85546875" style="312" customWidth="1"/>
    <col min="9484" max="9484" width="16.5703125" style="312" customWidth="1"/>
    <col min="9485" max="9485" width="17.140625" style="312" customWidth="1"/>
    <col min="9486" max="9489" width="2.5703125" style="312" customWidth="1"/>
    <col min="9490" max="9490" width="15.28515625" style="312" customWidth="1"/>
    <col min="9491" max="9491" width="9.140625" style="312"/>
    <col min="9492" max="9492" width="11.85546875" style="312" customWidth="1"/>
    <col min="9493" max="9493" width="14.140625" style="312" customWidth="1"/>
    <col min="9494" max="9728" width="9.140625" style="312"/>
    <col min="9729" max="9729" width="4.7109375" style="312" customWidth="1"/>
    <col min="9730" max="9730" width="39.140625" style="312" customWidth="1"/>
    <col min="9731" max="9731" width="11.28515625" style="312" customWidth="1"/>
    <col min="9732" max="9732" width="14" style="312" customWidth="1"/>
    <col min="9733" max="9733" width="15.42578125" style="312" customWidth="1"/>
    <col min="9734" max="9734" width="21.85546875" style="312" customWidth="1"/>
    <col min="9735" max="9735" width="16" style="312" customWidth="1"/>
    <col min="9736" max="9736" width="13.5703125" style="312" bestFit="1" customWidth="1"/>
    <col min="9737" max="9737" width="16.140625" style="312" customWidth="1"/>
    <col min="9738" max="9738" width="20.28515625" style="312" customWidth="1"/>
    <col min="9739" max="9739" width="12.85546875" style="312" customWidth="1"/>
    <col min="9740" max="9740" width="16.5703125" style="312" customWidth="1"/>
    <col min="9741" max="9741" width="17.140625" style="312" customWidth="1"/>
    <col min="9742" max="9745" width="2.5703125" style="312" customWidth="1"/>
    <col min="9746" max="9746" width="15.28515625" style="312" customWidth="1"/>
    <col min="9747" max="9747" width="9.140625" style="312"/>
    <col min="9748" max="9748" width="11.85546875" style="312" customWidth="1"/>
    <col min="9749" max="9749" width="14.140625" style="312" customWidth="1"/>
    <col min="9750" max="9984" width="9.140625" style="312"/>
    <col min="9985" max="9985" width="4.7109375" style="312" customWidth="1"/>
    <col min="9986" max="9986" width="39.140625" style="312" customWidth="1"/>
    <col min="9987" max="9987" width="11.28515625" style="312" customWidth="1"/>
    <col min="9988" max="9988" width="14" style="312" customWidth="1"/>
    <col min="9989" max="9989" width="15.42578125" style="312" customWidth="1"/>
    <col min="9990" max="9990" width="21.85546875" style="312" customWidth="1"/>
    <col min="9991" max="9991" width="16" style="312" customWidth="1"/>
    <col min="9992" max="9992" width="13.5703125" style="312" bestFit="1" customWidth="1"/>
    <col min="9993" max="9993" width="16.140625" style="312" customWidth="1"/>
    <col min="9994" max="9994" width="20.28515625" style="312" customWidth="1"/>
    <col min="9995" max="9995" width="12.85546875" style="312" customWidth="1"/>
    <col min="9996" max="9996" width="16.5703125" style="312" customWidth="1"/>
    <col min="9997" max="9997" width="17.140625" style="312" customWidth="1"/>
    <col min="9998" max="10001" width="2.5703125" style="312" customWidth="1"/>
    <col min="10002" max="10002" width="15.28515625" style="312" customWidth="1"/>
    <col min="10003" max="10003" width="9.140625" style="312"/>
    <col min="10004" max="10004" width="11.85546875" style="312" customWidth="1"/>
    <col min="10005" max="10005" width="14.140625" style="312" customWidth="1"/>
    <col min="10006" max="10240" width="9.140625" style="312"/>
    <col min="10241" max="10241" width="4.7109375" style="312" customWidth="1"/>
    <col min="10242" max="10242" width="39.140625" style="312" customWidth="1"/>
    <col min="10243" max="10243" width="11.28515625" style="312" customWidth="1"/>
    <col min="10244" max="10244" width="14" style="312" customWidth="1"/>
    <col min="10245" max="10245" width="15.42578125" style="312" customWidth="1"/>
    <col min="10246" max="10246" width="21.85546875" style="312" customWidth="1"/>
    <col min="10247" max="10247" width="16" style="312" customWidth="1"/>
    <col min="10248" max="10248" width="13.5703125" style="312" bestFit="1" customWidth="1"/>
    <col min="10249" max="10249" width="16.140625" style="312" customWidth="1"/>
    <col min="10250" max="10250" width="20.28515625" style="312" customWidth="1"/>
    <col min="10251" max="10251" width="12.85546875" style="312" customWidth="1"/>
    <col min="10252" max="10252" width="16.5703125" style="312" customWidth="1"/>
    <col min="10253" max="10253" width="17.140625" style="312" customWidth="1"/>
    <col min="10254" max="10257" width="2.5703125" style="312" customWidth="1"/>
    <col min="10258" max="10258" width="15.28515625" style="312" customWidth="1"/>
    <col min="10259" max="10259" width="9.140625" style="312"/>
    <col min="10260" max="10260" width="11.85546875" style="312" customWidth="1"/>
    <col min="10261" max="10261" width="14.140625" style="312" customWidth="1"/>
    <col min="10262" max="10496" width="9.140625" style="312"/>
    <col min="10497" max="10497" width="4.7109375" style="312" customWidth="1"/>
    <col min="10498" max="10498" width="39.140625" style="312" customWidth="1"/>
    <col min="10499" max="10499" width="11.28515625" style="312" customWidth="1"/>
    <col min="10500" max="10500" width="14" style="312" customWidth="1"/>
    <col min="10501" max="10501" width="15.42578125" style="312" customWidth="1"/>
    <col min="10502" max="10502" width="21.85546875" style="312" customWidth="1"/>
    <col min="10503" max="10503" width="16" style="312" customWidth="1"/>
    <col min="10504" max="10504" width="13.5703125" style="312" bestFit="1" customWidth="1"/>
    <col min="10505" max="10505" width="16.140625" style="312" customWidth="1"/>
    <col min="10506" max="10506" width="20.28515625" style="312" customWidth="1"/>
    <col min="10507" max="10507" width="12.85546875" style="312" customWidth="1"/>
    <col min="10508" max="10508" width="16.5703125" style="312" customWidth="1"/>
    <col min="10509" max="10509" width="17.140625" style="312" customWidth="1"/>
    <col min="10510" max="10513" width="2.5703125" style="312" customWidth="1"/>
    <col min="10514" max="10514" width="15.28515625" style="312" customWidth="1"/>
    <col min="10515" max="10515" width="9.140625" style="312"/>
    <col min="10516" max="10516" width="11.85546875" style="312" customWidth="1"/>
    <col min="10517" max="10517" width="14.140625" style="312" customWidth="1"/>
    <col min="10518" max="10752" width="9.140625" style="312"/>
    <col min="10753" max="10753" width="4.7109375" style="312" customWidth="1"/>
    <col min="10754" max="10754" width="39.140625" style="312" customWidth="1"/>
    <col min="10755" max="10755" width="11.28515625" style="312" customWidth="1"/>
    <col min="10756" max="10756" width="14" style="312" customWidth="1"/>
    <col min="10757" max="10757" width="15.42578125" style="312" customWidth="1"/>
    <col min="10758" max="10758" width="21.85546875" style="312" customWidth="1"/>
    <col min="10759" max="10759" width="16" style="312" customWidth="1"/>
    <col min="10760" max="10760" width="13.5703125" style="312" bestFit="1" customWidth="1"/>
    <col min="10761" max="10761" width="16.140625" style="312" customWidth="1"/>
    <col min="10762" max="10762" width="20.28515625" style="312" customWidth="1"/>
    <col min="10763" max="10763" width="12.85546875" style="312" customWidth="1"/>
    <col min="10764" max="10764" width="16.5703125" style="312" customWidth="1"/>
    <col min="10765" max="10765" width="17.140625" style="312" customWidth="1"/>
    <col min="10766" max="10769" width="2.5703125" style="312" customWidth="1"/>
    <col min="10770" max="10770" width="15.28515625" style="312" customWidth="1"/>
    <col min="10771" max="10771" width="9.140625" style="312"/>
    <col min="10772" max="10772" width="11.85546875" style="312" customWidth="1"/>
    <col min="10773" max="10773" width="14.140625" style="312" customWidth="1"/>
    <col min="10774" max="11008" width="9.140625" style="312"/>
    <col min="11009" max="11009" width="4.7109375" style="312" customWidth="1"/>
    <col min="11010" max="11010" width="39.140625" style="312" customWidth="1"/>
    <col min="11011" max="11011" width="11.28515625" style="312" customWidth="1"/>
    <col min="11012" max="11012" width="14" style="312" customWidth="1"/>
    <col min="11013" max="11013" width="15.42578125" style="312" customWidth="1"/>
    <col min="11014" max="11014" width="21.85546875" style="312" customWidth="1"/>
    <col min="11015" max="11015" width="16" style="312" customWidth="1"/>
    <col min="11016" max="11016" width="13.5703125" style="312" bestFit="1" customWidth="1"/>
    <col min="11017" max="11017" width="16.140625" style="312" customWidth="1"/>
    <col min="11018" max="11018" width="20.28515625" style="312" customWidth="1"/>
    <col min="11019" max="11019" width="12.85546875" style="312" customWidth="1"/>
    <col min="11020" max="11020" width="16.5703125" style="312" customWidth="1"/>
    <col min="11021" max="11021" width="17.140625" style="312" customWidth="1"/>
    <col min="11022" max="11025" width="2.5703125" style="312" customWidth="1"/>
    <col min="11026" max="11026" width="15.28515625" style="312" customWidth="1"/>
    <col min="11027" max="11027" width="9.140625" style="312"/>
    <col min="11028" max="11028" width="11.85546875" style="312" customWidth="1"/>
    <col min="11029" max="11029" width="14.140625" style="312" customWidth="1"/>
    <col min="11030" max="11264" width="9.140625" style="312"/>
    <col min="11265" max="11265" width="4.7109375" style="312" customWidth="1"/>
    <col min="11266" max="11266" width="39.140625" style="312" customWidth="1"/>
    <col min="11267" max="11267" width="11.28515625" style="312" customWidth="1"/>
    <col min="11268" max="11268" width="14" style="312" customWidth="1"/>
    <col min="11269" max="11269" width="15.42578125" style="312" customWidth="1"/>
    <col min="11270" max="11270" width="21.85546875" style="312" customWidth="1"/>
    <col min="11271" max="11271" width="16" style="312" customWidth="1"/>
    <col min="11272" max="11272" width="13.5703125" style="312" bestFit="1" customWidth="1"/>
    <col min="11273" max="11273" width="16.140625" style="312" customWidth="1"/>
    <col min="11274" max="11274" width="20.28515625" style="312" customWidth="1"/>
    <col min="11275" max="11275" width="12.85546875" style="312" customWidth="1"/>
    <col min="11276" max="11276" width="16.5703125" style="312" customWidth="1"/>
    <col min="11277" max="11277" width="17.140625" style="312" customWidth="1"/>
    <col min="11278" max="11281" width="2.5703125" style="312" customWidth="1"/>
    <col min="11282" max="11282" width="15.28515625" style="312" customWidth="1"/>
    <col min="11283" max="11283" width="9.140625" style="312"/>
    <col min="11284" max="11284" width="11.85546875" style="312" customWidth="1"/>
    <col min="11285" max="11285" width="14.140625" style="312" customWidth="1"/>
    <col min="11286" max="11520" width="9.140625" style="312"/>
    <col min="11521" max="11521" width="4.7109375" style="312" customWidth="1"/>
    <col min="11522" max="11522" width="39.140625" style="312" customWidth="1"/>
    <col min="11523" max="11523" width="11.28515625" style="312" customWidth="1"/>
    <col min="11524" max="11524" width="14" style="312" customWidth="1"/>
    <col min="11525" max="11525" width="15.42578125" style="312" customWidth="1"/>
    <col min="11526" max="11526" width="21.85546875" style="312" customWidth="1"/>
    <col min="11527" max="11527" width="16" style="312" customWidth="1"/>
    <col min="11528" max="11528" width="13.5703125" style="312" bestFit="1" customWidth="1"/>
    <col min="11529" max="11529" width="16.140625" style="312" customWidth="1"/>
    <col min="11530" max="11530" width="20.28515625" style="312" customWidth="1"/>
    <col min="11531" max="11531" width="12.85546875" style="312" customWidth="1"/>
    <col min="11532" max="11532" width="16.5703125" style="312" customWidth="1"/>
    <col min="11533" max="11533" width="17.140625" style="312" customWidth="1"/>
    <col min="11534" max="11537" width="2.5703125" style="312" customWidth="1"/>
    <col min="11538" max="11538" width="15.28515625" style="312" customWidth="1"/>
    <col min="11539" max="11539" width="9.140625" style="312"/>
    <col min="11540" max="11540" width="11.85546875" style="312" customWidth="1"/>
    <col min="11541" max="11541" width="14.140625" style="312" customWidth="1"/>
    <col min="11542" max="11776" width="9.140625" style="312"/>
    <col min="11777" max="11777" width="4.7109375" style="312" customWidth="1"/>
    <col min="11778" max="11778" width="39.140625" style="312" customWidth="1"/>
    <col min="11779" max="11779" width="11.28515625" style="312" customWidth="1"/>
    <col min="11780" max="11780" width="14" style="312" customWidth="1"/>
    <col min="11781" max="11781" width="15.42578125" style="312" customWidth="1"/>
    <col min="11782" max="11782" width="21.85546875" style="312" customWidth="1"/>
    <col min="11783" max="11783" width="16" style="312" customWidth="1"/>
    <col min="11784" max="11784" width="13.5703125" style="312" bestFit="1" customWidth="1"/>
    <col min="11785" max="11785" width="16.140625" style="312" customWidth="1"/>
    <col min="11786" max="11786" width="20.28515625" style="312" customWidth="1"/>
    <col min="11787" max="11787" width="12.85546875" style="312" customWidth="1"/>
    <col min="11788" max="11788" width="16.5703125" style="312" customWidth="1"/>
    <col min="11789" max="11789" width="17.140625" style="312" customWidth="1"/>
    <col min="11790" max="11793" width="2.5703125" style="312" customWidth="1"/>
    <col min="11794" max="11794" width="15.28515625" style="312" customWidth="1"/>
    <col min="11795" max="11795" width="9.140625" style="312"/>
    <col min="11796" max="11796" width="11.85546875" style="312" customWidth="1"/>
    <col min="11797" max="11797" width="14.140625" style="312" customWidth="1"/>
    <col min="11798" max="12032" width="9.140625" style="312"/>
    <col min="12033" max="12033" width="4.7109375" style="312" customWidth="1"/>
    <col min="12034" max="12034" width="39.140625" style="312" customWidth="1"/>
    <col min="12035" max="12035" width="11.28515625" style="312" customWidth="1"/>
    <col min="12036" max="12036" width="14" style="312" customWidth="1"/>
    <col min="12037" max="12037" width="15.42578125" style="312" customWidth="1"/>
    <col min="12038" max="12038" width="21.85546875" style="312" customWidth="1"/>
    <col min="12039" max="12039" width="16" style="312" customWidth="1"/>
    <col min="12040" max="12040" width="13.5703125" style="312" bestFit="1" customWidth="1"/>
    <col min="12041" max="12041" width="16.140625" style="312" customWidth="1"/>
    <col min="12042" max="12042" width="20.28515625" style="312" customWidth="1"/>
    <col min="12043" max="12043" width="12.85546875" style="312" customWidth="1"/>
    <col min="12044" max="12044" width="16.5703125" style="312" customWidth="1"/>
    <col min="12045" max="12045" width="17.140625" style="312" customWidth="1"/>
    <col min="12046" max="12049" width="2.5703125" style="312" customWidth="1"/>
    <col min="12050" max="12050" width="15.28515625" style="312" customWidth="1"/>
    <col min="12051" max="12051" width="9.140625" style="312"/>
    <col min="12052" max="12052" width="11.85546875" style="312" customWidth="1"/>
    <col min="12053" max="12053" width="14.140625" style="312" customWidth="1"/>
    <col min="12054" max="12288" width="9.140625" style="312"/>
    <col min="12289" max="12289" width="4.7109375" style="312" customWidth="1"/>
    <col min="12290" max="12290" width="39.140625" style="312" customWidth="1"/>
    <col min="12291" max="12291" width="11.28515625" style="312" customWidth="1"/>
    <col min="12292" max="12292" width="14" style="312" customWidth="1"/>
    <col min="12293" max="12293" width="15.42578125" style="312" customWidth="1"/>
    <col min="12294" max="12294" width="21.85546875" style="312" customWidth="1"/>
    <col min="12295" max="12295" width="16" style="312" customWidth="1"/>
    <col min="12296" max="12296" width="13.5703125" style="312" bestFit="1" customWidth="1"/>
    <col min="12297" max="12297" width="16.140625" style="312" customWidth="1"/>
    <col min="12298" max="12298" width="20.28515625" style="312" customWidth="1"/>
    <col min="12299" max="12299" width="12.85546875" style="312" customWidth="1"/>
    <col min="12300" max="12300" width="16.5703125" style="312" customWidth="1"/>
    <col min="12301" max="12301" width="17.140625" style="312" customWidth="1"/>
    <col min="12302" max="12305" width="2.5703125" style="312" customWidth="1"/>
    <col min="12306" max="12306" width="15.28515625" style="312" customWidth="1"/>
    <col min="12307" max="12307" width="9.140625" style="312"/>
    <col min="12308" max="12308" width="11.85546875" style="312" customWidth="1"/>
    <col min="12309" max="12309" width="14.140625" style="312" customWidth="1"/>
    <col min="12310" max="12544" width="9.140625" style="312"/>
    <col min="12545" max="12545" width="4.7109375" style="312" customWidth="1"/>
    <col min="12546" max="12546" width="39.140625" style="312" customWidth="1"/>
    <col min="12547" max="12547" width="11.28515625" style="312" customWidth="1"/>
    <col min="12548" max="12548" width="14" style="312" customWidth="1"/>
    <col min="12549" max="12549" width="15.42578125" style="312" customWidth="1"/>
    <col min="12550" max="12550" width="21.85546875" style="312" customWidth="1"/>
    <col min="12551" max="12551" width="16" style="312" customWidth="1"/>
    <col min="12552" max="12552" width="13.5703125" style="312" bestFit="1" customWidth="1"/>
    <col min="12553" max="12553" width="16.140625" style="312" customWidth="1"/>
    <col min="12554" max="12554" width="20.28515625" style="312" customWidth="1"/>
    <col min="12555" max="12555" width="12.85546875" style="312" customWidth="1"/>
    <col min="12556" max="12556" width="16.5703125" style="312" customWidth="1"/>
    <col min="12557" max="12557" width="17.140625" style="312" customWidth="1"/>
    <col min="12558" max="12561" width="2.5703125" style="312" customWidth="1"/>
    <col min="12562" max="12562" width="15.28515625" style="312" customWidth="1"/>
    <col min="12563" max="12563" width="9.140625" style="312"/>
    <col min="12564" max="12564" width="11.85546875" style="312" customWidth="1"/>
    <col min="12565" max="12565" width="14.140625" style="312" customWidth="1"/>
    <col min="12566" max="12800" width="9.140625" style="312"/>
    <col min="12801" max="12801" width="4.7109375" style="312" customWidth="1"/>
    <col min="12802" max="12802" width="39.140625" style="312" customWidth="1"/>
    <col min="12803" max="12803" width="11.28515625" style="312" customWidth="1"/>
    <col min="12804" max="12804" width="14" style="312" customWidth="1"/>
    <col min="12805" max="12805" width="15.42578125" style="312" customWidth="1"/>
    <col min="12806" max="12806" width="21.85546875" style="312" customWidth="1"/>
    <col min="12807" max="12807" width="16" style="312" customWidth="1"/>
    <col min="12808" max="12808" width="13.5703125" style="312" bestFit="1" customWidth="1"/>
    <col min="12809" max="12809" width="16.140625" style="312" customWidth="1"/>
    <col min="12810" max="12810" width="20.28515625" style="312" customWidth="1"/>
    <col min="12811" max="12811" width="12.85546875" style="312" customWidth="1"/>
    <col min="12812" max="12812" width="16.5703125" style="312" customWidth="1"/>
    <col min="12813" max="12813" width="17.140625" style="312" customWidth="1"/>
    <col min="12814" max="12817" width="2.5703125" style="312" customWidth="1"/>
    <col min="12818" max="12818" width="15.28515625" style="312" customWidth="1"/>
    <col min="12819" max="12819" width="9.140625" style="312"/>
    <col min="12820" max="12820" width="11.85546875" style="312" customWidth="1"/>
    <col min="12821" max="12821" width="14.140625" style="312" customWidth="1"/>
    <col min="12822" max="13056" width="9.140625" style="312"/>
    <col min="13057" max="13057" width="4.7109375" style="312" customWidth="1"/>
    <col min="13058" max="13058" width="39.140625" style="312" customWidth="1"/>
    <col min="13059" max="13059" width="11.28515625" style="312" customWidth="1"/>
    <col min="13060" max="13060" width="14" style="312" customWidth="1"/>
    <col min="13061" max="13061" width="15.42578125" style="312" customWidth="1"/>
    <col min="13062" max="13062" width="21.85546875" style="312" customWidth="1"/>
    <col min="13063" max="13063" width="16" style="312" customWidth="1"/>
    <col min="13064" max="13064" width="13.5703125" style="312" bestFit="1" customWidth="1"/>
    <col min="13065" max="13065" width="16.140625" style="312" customWidth="1"/>
    <col min="13066" max="13066" width="20.28515625" style="312" customWidth="1"/>
    <col min="13067" max="13067" width="12.85546875" style="312" customWidth="1"/>
    <col min="13068" max="13068" width="16.5703125" style="312" customWidth="1"/>
    <col min="13069" max="13069" width="17.140625" style="312" customWidth="1"/>
    <col min="13070" max="13073" width="2.5703125" style="312" customWidth="1"/>
    <col min="13074" max="13074" width="15.28515625" style="312" customWidth="1"/>
    <col min="13075" max="13075" width="9.140625" style="312"/>
    <col min="13076" max="13076" width="11.85546875" style="312" customWidth="1"/>
    <col min="13077" max="13077" width="14.140625" style="312" customWidth="1"/>
    <col min="13078" max="13312" width="9.140625" style="312"/>
    <col min="13313" max="13313" width="4.7109375" style="312" customWidth="1"/>
    <col min="13314" max="13314" width="39.140625" style="312" customWidth="1"/>
    <col min="13315" max="13315" width="11.28515625" style="312" customWidth="1"/>
    <col min="13316" max="13316" width="14" style="312" customWidth="1"/>
    <col min="13317" max="13317" width="15.42578125" style="312" customWidth="1"/>
    <col min="13318" max="13318" width="21.85546875" style="312" customWidth="1"/>
    <col min="13319" max="13319" width="16" style="312" customWidth="1"/>
    <col min="13320" max="13320" width="13.5703125" style="312" bestFit="1" customWidth="1"/>
    <col min="13321" max="13321" width="16.140625" style="312" customWidth="1"/>
    <col min="13322" max="13322" width="20.28515625" style="312" customWidth="1"/>
    <col min="13323" max="13323" width="12.85546875" style="312" customWidth="1"/>
    <col min="13324" max="13324" width="16.5703125" style="312" customWidth="1"/>
    <col min="13325" max="13325" width="17.140625" style="312" customWidth="1"/>
    <col min="13326" max="13329" width="2.5703125" style="312" customWidth="1"/>
    <col min="13330" max="13330" width="15.28515625" style="312" customWidth="1"/>
    <col min="13331" max="13331" width="9.140625" style="312"/>
    <col min="13332" max="13332" width="11.85546875" style="312" customWidth="1"/>
    <col min="13333" max="13333" width="14.140625" style="312" customWidth="1"/>
    <col min="13334" max="13568" width="9.140625" style="312"/>
    <col min="13569" max="13569" width="4.7109375" style="312" customWidth="1"/>
    <col min="13570" max="13570" width="39.140625" style="312" customWidth="1"/>
    <col min="13571" max="13571" width="11.28515625" style="312" customWidth="1"/>
    <col min="13572" max="13572" width="14" style="312" customWidth="1"/>
    <col min="13573" max="13573" width="15.42578125" style="312" customWidth="1"/>
    <col min="13574" max="13574" width="21.85546875" style="312" customWidth="1"/>
    <col min="13575" max="13575" width="16" style="312" customWidth="1"/>
    <col min="13576" max="13576" width="13.5703125" style="312" bestFit="1" customWidth="1"/>
    <col min="13577" max="13577" width="16.140625" style="312" customWidth="1"/>
    <col min="13578" max="13578" width="20.28515625" style="312" customWidth="1"/>
    <col min="13579" max="13579" width="12.85546875" style="312" customWidth="1"/>
    <col min="13580" max="13580" width="16.5703125" style="312" customWidth="1"/>
    <col min="13581" max="13581" width="17.140625" style="312" customWidth="1"/>
    <col min="13582" max="13585" width="2.5703125" style="312" customWidth="1"/>
    <col min="13586" max="13586" width="15.28515625" style="312" customWidth="1"/>
    <col min="13587" max="13587" width="9.140625" style="312"/>
    <col min="13588" max="13588" width="11.85546875" style="312" customWidth="1"/>
    <col min="13589" max="13589" width="14.140625" style="312" customWidth="1"/>
    <col min="13590" max="13824" width="9.140625" style="312"/>
    <col min="13825" max="13825" width="4.7109375" style="312" customWidth="1"/>
    <col min="13826" max="13826" width="39.140625" style="312" customWidth="1"/>
    <col min="13827" max="13827" width="11.28515625" style="312" customWidth="1"/>
    <col min="13828" max="13828" width="14" style="312" customWidth="1"/>
    <col min="13829" max="13829" width="15.42578125" style="312" customWidth="1"/>
    <col min="13830" max="13830" width="21.85546875" style="312" customWidth="1"/>
    <col min="13831" max="13831" width="16" style="312" customWidth="1"/>
    <col min="13832" max="13832" width="13.5703125" style="312" bestFit="1" customWidth="1"/>
    <col min="13833" max="13833" width="16.140625" style="312" customWidth="1"/>
    <col min="13834" max="13834" width="20.28515625" style="312" customWidth="1"/>
    <col min="13835" max="13835" width="12.85546875" style="312" customWidth="1"/>
    <col min="13836" max="13836" width="16.5703125" style="312" customWidth="1"/>
    <col min="13837" max="13837" width="17.140625" style="312" customWidth="1"/>
    <col min="13838" max="13841" width="2.5703125" style="312" customWidth="1"/>
    <col min="13842" max="13842" width="15.28515625" style="312" customWidth="1"/>
    <col min="13843" max="13843" width="9.140625" style="312"/>
    <col min="13844" max="13844" width="11.85546875" style="312" customWidth="1"/>
    <col min="13845" max="13845" width="14.140625" style="312" customWidth="1"/>
    <col min="13846" max="14080" width="9.140625" style="312"/>
    <col min="14081" max="14081" width="4.7109375" style="312" customWidth="1"/>
    <col min="14082" max="14082" width="39.140625" style="312" customWidth="1"/>
    <col min="14083" max="14083" width="11.28515625" style="312" customWidth="1"/>
    <col min="14084" max="14084" width="14" style="312" customWidth="1"/>
    <col min="14085" max="14085" width="15.42578125" style="312" customWidth="1"/>
    <col min="14086" max="14086" width="21.85546875" style="312" customWidth="1"/>
    <col min="14087" max="14087" width="16" style="312" customWidth="1"/>
    <col min="14088" max="14088" width="13.5703125" style="312" bestFit="1" customWidth="1"/>
    <col min="14089" max="14089" width="16.140625" style="312" customWidth="1"/>
    <col min="14090" max="14090" width="20.28515625" style="312" customWidth="1"/>
    <col min="14091" max="14091" width="12.85546875" style="312" customWidth="1"/>
    <col min="14092" max="14092" width="16.5703125" style="312" customWidth="1"/>
    <col min="14093" max="14093" width="17.140625" style="312" customWidth="1"/>
    <col min="14094" max="14097" width="2.5703125" style="312" customWidth="1"/>
    <col min="14098" max="14098" width="15.28515625" style="312" customWidth="1"/>
    <col min="14099" max="14099" width="9.140625" style="312"/>
    <col min="14100" max="14100" width="11.85546875" style="312" customWidth="1"/>
    <col min="14101" max="14101" width="14.140625" style="312" customWidth="1"/>
    <col min="14102" max="14336" width="9.140625" style="312"/>
    <col min="14337" max="14337" width="4.7109375" style="312" customWidth="1"/>
    <col min="14338" max="14338" width="39.140625" style="312" customWidth="1"/>
    <col min="14339" max="14339" width="11.28515625" style="312" customWidth="1"/>
    <col min="14340" max="14340" width="14" style="312" customWidth="1"/>
    <col min="14341" max="14341" width="15.42578125" style="312" customWidth="1"/>
    <col min="14342" max="14342" width="21.85546875" style="312" customWidth="1"/>
    <col min="14343" max="14343" width="16" style="312" customWidth="1"/>
    <col min="14344" max="14344" width="13.5703125" style="312" bestFit="1" customWidth="1"/>
    <col min="14345" max="14345" width="16.140625" style="312" customWidth="1"/>
    <col min="14346" max="14346" width="20.28515625" style="312" customWidth="1"/>
    <col min="14347" max="14347" width="12.85546875" style="312" customWidth="1"/>
    <col min="14348" max="14348" width="16.5703125" style="312" customWidth="1"/>
    <col min="14349" max="14349" width="17.140625" style="312" customWidth="1"/>
    <col min="14350" max="14353" width="2.5703125" style="312" customWidth="1"/>
    <col min="14354" max="14354" width="15.28515625" style="312" customWidth="1"/>
    <col min="14355" max="14355" width="9.140625" style="312"/>
    <col min="14356" max="14356" width="11.85546875" style="312" customWidth="1"/>
    <col min="14357" max="14357" width="14.140625" style="312" customWidth="1"/>
    <col min="14358" max="14592" width="9.140625" style="312"/>
    <col min="14593" max="14593" width="4.7109375" style="312" customWidth="1"/>
    <col min="14594" max="14594" width="39.140625" style="312" customWidth="1"/>
    <col min="14595" max="14595" width="11.28515625" style="312" customWidth="1"/>
    <col min="14596" max="14596" width="14" style="312" customWidth="1"/>
    <col min="14597" max="14597" width="15.42578125" style="312" customWidth="1"/>
    <col min="14598" max="14598" width="21.85546875" style="312" customWidth="1"/>
    <col min="14599" max="14599" width="16" style="312" customWidth="1"/>
    <col min="14600" max="14600" width="13.5703125" style="312" bestFit="1" customWidth="1"/>
    <col min="14601" max="14601" width="16.140625" style="312" customWidth="1"/>
    <col min="14602" max="14602" width="20.28515625" style="312" customWidth="1"/>
    <col min="14603" max="14603" width="12.85546875" style="312" customWidth="1"/>
    <col min="14604" max="14604" width="16.5703125" style="312" customWidth="1"/>
    <col min="14605" max="14605" width="17.140625" style="312" customWidth="1"/>
    <col min="14606" max="14609" width="2.5703125" style="312" customWidth="1"/>
    <col min="14610" max="14610" width="15.28515625" style="312" customWidth="1"/>
    <col min="14611" max="14611" width="9.140625" style="312"/>
    <col min="14612" max="14612" width="11.85546875" style="312" customWidth="1"/>
    <col min="14613" max="14613" width="14.140625" style="312" customWidth="1"/>
    <col min="14614" max="14848" width="9.140625" style="312"/>
    <col min="14849" max="14849" width="4.7109375" style="312" customWidth="1"/>
    <col min="14850" max="14850" width="39.140625" style="312" customWidth="1"/>
    <col min="14851" max="14851" width="11.28515625" style="312" customWidth="1"/>
    <col min="14852" max="14852" width="14" style="312" customWidth="1"/>
    <col min="14853" max="14853" width="15.42578125" style="312" customWidth="1"/>
    <col min="14854" max="14854" width="21.85546875" style="312" customWidth="1"/>
    <col min="14855" max="14855" width="16" style="312" customWidth="1"/>
    <col min="14856" max="14856" width="13.5703125" style="312" bestFit="1" customWidth="1"/>
    <col min="14857" max="14857" width="16.140625" style="312" customWidth="1"/>
    <col min="14858" max="14858" width="20.28515625" style="312" customWidth="1"/>
    <col min="14859" max="14859" width="12.85546875" style="312" customWidth="1"/>
    <col min="14860" max="14860" width="16.5703125" style="312" customWidth="1"/>
    <col min="14861" max="14861" width="17.140625" style="312" customWidth="1"/>
    <col min="14862" max="14865" width="2.5703125" style="312" customWidth="1"/>
    <col min="14866" max="14866" width="15.28515625" style="312" customWidth="1"/>
    <col min="14867" max="14867" width="9.140625" style="312"/>
    <col min="14868" max="14868" width="11.85546875" style="312" customWidth="1"/>
    <col min="14869" max="14869" width="14.140625" style="312" customWidth="1"/>
    <col min="14870" max="15104" width="9.140625" style="312"/>
    <col min="15105" max="15105" width="4.7109375" style="312" customWidth="1"/>
    <col min="15106" max="15106" width="39.140625" style="312" customWidth="1"/>
    <col min="15107" max="15107" width="11.28515625" style="312" customWidth="1"/>
    <col min="15108" max="15108" width="14" style="312" customWidth="1"/>
    <col min="15109" max="15109" width="15.42578125" style="312" customWidth="1"/>
    <col min="15110" max="15110" width="21.85546875" style="312" customWidth="1"/>
    <col min="15111" max="15111" width="16" style="312" customWidth="1"/>
    <col min="15112" max="15112" width="13.5703125" style="312" bestFit="1" customWidth="1"/>
    <col min="15113" max="15113" width="16.140625" style="312" customWidth="1"/>
    <col min="15114" max="15114" width="20.28515625" style="312" customWidth="1"/>
    <col min="15115" max="15115" width="12.85546875" style="312" customWidth="1"/>
    <col min="15116" max="15116" width="16.5703125" style="312" customWidth="1"/>
    <col min="15117" max="15117" width="17.140625" style="312" customWidth="1"/>
    <col min="15118" max="15121" width="2.5703125" style="312" customWidth="1"/>
    <col min="15122" max="15122" width="15.28515625" style="312" customWidth="1"/>
    <col min="15123" max="15123" width="9.140625" style="312"/>
    <col min="15124" max="15124" width="11.85546875" style="312" customWidth="1"/>
    <col min="15125" max="15125" width="14.140625" style="312" customWidth="1"/>
    <col min="15126" max="15360" width="9.140625" style="312"/>
    <col min="15361" max="15361" width="4.7109375" style="312" customWidth="1"/>
    <col min="15362" max="15362" width="39.140625" style="312" customWidth="1"/>
    <col min="15363" max="15363" width="11.28515625" style="312" customWidth="1"/>
    <col min="15364" max="15364" width="14" style="312" customWidth="1"/>
    <col min="15365" max="15365" width="15.42578125" style="312" customWidth="1"/>
    <col min="15366" max="15366" width="21.85546875" style="312" customWidth="1"/>
    <col min="15367" max="15367" width="16" style="312" customWidth="1"/>
    <col min="15368" max="15368" width="13.5703125" style="312" bestFit="1" customWidth="1"/>
    <col min="15369" max="15369" width="16.140625" style="312" customWidth="1"/>
    <col min="15370" max="15370" width="20.28515625" style="312" customWidth="1"/>
    <col min="15371" max="15371" width="12.85546875" style="312" customWidth="1"/>
    <col min="15372" max="15372" width="16.5703125" style="312" customWidth="1"/>
    <col min="15373" max="15373" width="17.140625" style="312" customWidth="1"/>
    <col min="15374" max="15377" width="2.5703125" style="312" customWidth="1"/>
    <col min="15378" max="15378" width="15.28515625" style="312" customWidth="1"/>
    <col min="15379" max="15379" width="9.140625" style="312"/>
    <col min="15380" max="15380" width="11.85546875" style="312" customWidth="1"/>
    <col min="15381" max="15381" width="14.140625" style="312" customWidth="1"/>
    <col min="15382" max="15616" width="9.140625" style="312"/>
    <col min="15617" max="15617" width="4.7109375" style="312" customWidth="1"/>
    <col min="15618" max="15618" width="39.140625" style="312" customWidth="1"/>
    <col min="15619" max="15619" width="11.28515625" style="312" customWidth="1"/>
    <col min="15620" max="15620" width="14" style="312" customWidth="1"/>
    <col min="15621" max="15621" width="15.42578125" style="312" customWidth="1"/>
    <col min="15622" max="15622" width="21.85546875" style="312" customWidth="1"/>
    <col min="15623" max="15623" width="16" style="312" customWidth="1"/>
    <col min="15624" max="15624" width="13.5703125" style="312" bestFit="1" customWidth="1"/>
    <col min="15625" max="15625" width="16.140625" style="312" customWidth="1"/>
    <col min="15626" max="15626" width="20.28515625" style="312" customWidth="1"/>
    <col min="15627" max="15627" width="12.85546875" style="312" customWidth="1"/>
    <col min="15628" max="15628" width="16.5703125" style="312" customWidth="1"/>
    <col min="15629" max="15629" width="17.140625" style="312" customWidth="1"/>
    <col min="15630" max="15633" width="2.5703125" style="312" customWidth="1"/>
    <col min="15634" max="15634" width="15.28515625" style="312" customWidth="1"/>
    <col min="15635" max="15635" width="9.140625" style="312"/>
    <col min="15636" max="15636" width="11.85546875" style="312" customWidth="1"/>
    <col min="15637" max="15637" width="14.140625" style="312" customWidth="1"/>
    <col min="15638" max="15872" width="9.140625" style="312"/>
    <col min="15873" max="15873" width="4.7109375" style="312" customWidth="1"/>
    <col min="15874" max="15874" width="39.140625" style="312" customWidth="1"/>
    <col min="15875" max="15875" width="11.28515625" style="312" customWidth="1"/>
    <col min="15876" max="15876" width="14" style="312" customWidth="1"/>
    <col min="15877" max="15877" width="15.42578125" style="312" customWidth="1"/>
    <col min="15878" max="15878" width="21.85546875" style="312" customWidth="1"/>
    <col min="15879" max="15879" width="16" style="312" customWidth="1"/>
    <col min="15880" max="15880" width="13.5703125" style="312" bestFit="1" customWidth="1"/>
    <col min="15881" max="15881" width="16.140625" style="312" customWidth="1"/>
    <col min="15882" max="15882" width="20.28515625" style="312" customWidth="1"/>
    <col min="15883" max="15883" width="12.85546875" style="312" customWidth="1"/>
    <col min="15884" max="15884" width="16.5703125" style="312" customWidth="1"/>
    <col min="15885" max="15885" width="17.140625" style="312" customWidth="1"/>
    <col min="15886" max="15889" width="2.5703125" style="312" customWidth="1"/>
    <col min="15890" max="15890" width="15.28515625" style="312" customWidth="1"/>
    <col min="15891" max="15891" width="9.140625" style="312"/>
    <col min="15892" max="15892" width="11.85546875" style="312" customWidth="1"/>
    <col min="15893" max="15893" width="14.140625" style="312" customWidth="1"/>
    <col min="15894" max="16128" width="9.140625" style="312"/>
    <col min="16129" max="16129" width="4.7109375" style="312" customWidth="1"/>
    <col min="16130" max="16130" width="39.140625" style="312" customWidth="1"/>
    <col min="16131" max="16131" width="11.28515625" style="312" customWidth="1"/>
    <col min="16132" max="16132" width="14" style="312" customWidth="1"/>
    <col min="16133" max="16133" width="15.42578125" style="312" customWidth="1"/>
    <col min="16134" max="16134" width="21.85546875" style="312" customWidth="1"/>
    <col min="16135" max="16135" width="16" style="312" customWidth="1"/>
    <col min="16136" max="16136" width="13.5703125" style="312" bestFit="1" customWidth="1"/>
    <col min="16137" max="16137" width="16.140625" style="312" customWidth="1"/>
    <col min="16138" max="16138" width="20.28515625" style="312" customWidth="1"/>
    <col min="16139" max="16139" width="12.85546875" style="312" customWidth="1"/>
    <col min="16140" max="16140" width="16.5703125" style="312" customWidth="1"/>
    <col min="16141" max="16141" width="17.140625" style="312" customWidth="1"/>
    <col min="16142" max="16145" width="2.5703125" style="312" customWidth="1"/>
    <col min="16146" max="16146" width="15.28515625" style="312" customWidth="1"/>
    <col min="16147" max="16147" width="9.140625" style="312"/>
    <col min="16148" max="16148" width="11.85546875" style="312" customWidth="1"/>
    <col min="16149" max="16149" width="14.140625" style="312" customWidth="1"/>
    <col min="16150" max="16384" width="9.140625" style="312"/>
  </cols>
  <sheetData>
    <row r="1" spans="1:20">
      <c r="G1" s="63" t="s">
        <v>19</v>
      </c>
      <c r="J1" s="313" t="s">
        <v>307</v>
      </c>
      <c r="L1" s="313"/>
      <c r="T1" s="313" t="s">
        <v>19</v>
      </c>
    </row>
    <row r="2" spans="1:20">
      <c r="J2" s="59" t="s">
        <v>406</v>
      </c>
      <c r="L2" s="313"/>
      <c r="T2" s="314" t="s">
        <v>19</v>
      </c>
    </row>
    <row r="3" spans="1:20">
      <c r="G3" s="312" t="s">
        <v>19</v>
      </c>
      <c r="J3" s="59" t="s">
        <v>55</v>
      </c>
      <c r="L3" s="313"/>
      <c r="T3" s="314" t="s">
        <v>19</v>
      </c>
    </row>
    <row r="4" spans="1:20">
      <c r="J4" s="59" t="s">
        <v>269</v>
      </c>
      <c r="L4" s="313"/>
      <c r="T4" s="315" t="s">
        <v>19</v>
      </c>
    </row>
    <row r="5" spans="1:20">
      <c r="J5" s="59" t="s">
        <v>270</v>
      </c>
      <c r="L5" s="313"/>
      <c r="T5" s="314" t="s">
        <v>19</v>
      </c>
    </row>
    <row r="6" spans="1:20">
      <c r="K6" s="58" t="s">
        <v>19</v>
      </c>
      <c r="L6" s="313"/>
      <c r="T6" s="314" t="s">
        <v>19</v>
      </c>
    </row>
    <row r="7" spans="1:20">
      <c r="K7" s="316" t="s">
        <v>19</v>
      </c>
      <c r="T7" s="316" t="s">
        <v>19</v>
      </c>
    </row>
    <row r="8" spans="1:20">
      <c r="K8" s="316" t="s">
        <v>19</v>
      </c>
      <c r="T8" s="316" t="s">
        <v>19</v>
      </c>
    </row>
    <row r="9" spans="1:20" ht="16.5">
      <c r="A9" s="555" t="s">
        <v>308</v>
      </c>
      <c r="B9" s="555"/>
      <c r="C9" s="555"/>
      <c r="D9" s="555"/>
      <c r="E9" s="555"/>
      <c r="F9" s="555"/>
      <c r="G9" s="555"/>
      <c r="H9" s="555"/>
      <c r="I9" s="555"/>
      <c r="J9" s="555"/>
      <c r="K9" s="555"/>
      <c r="L9" s="555"/>
    </row>
    <row r="10" spans="1:20" ht="16.5">
      <c r="A10" s="555" t="s">
        <v>309</v>
      </c>
      <c r="B10" s="555"/>
      <c r="C10" s="555"/>
      <c r="D10" s="555"/>
      <c r="E10" s="555"/>
      <c r="F10" s="555"/>
      <c r="G10" s="555"/>
      <c r="H10" s="555"/>
      <c r="I10" s="555"/>
      <c r="J10" s="555"/>
      <c r="K10" s="555"/>
      <c r="L10" s="555"/>
    </row>
    <row r="11" spans="1:20" ht="18">
      <c r="A11" s="317"/>
      <c r="B11" s="317"/>
      <c r="C11" s="317"/>
      <c r="D11" s="317"/>
      <c r="E11" s="317"/>
      <c r="F11" s="317"/>
      <c r="G11" s="317"/>
      <c r="H11" s="317"/>
      <c r="I11" s="317"/>
      <c r="J11" s="317"/>
      <c r="K11" s="317"/>
      <c r="L11" s="317"/>
    </row>
    <row r="12" spans="1:20">
      <c r="A12" s="318"/>
      <c r="B12" s="318"/>
      <c r="C12" s="318"/>
      <c r="D12" s="318"/>
      <c r="E12" s="318"/>
      <c r="F12" s="319" t="s">
        <v>19</v>
      </c>
      <c r="G12" s="318"/>
      <c r="H12" s="318"/>
      <c r="I12" s="318"/>
      <c r="J12" s="318"/>
      <c r="K12" s="318" t="s">
        <v>303</v>
      </c>
      <c r="L12" s="320"/>
    </row>
    <row r="13" spans="1:20" ht="12.75" customHeight="1">
      <c r="A13" s="556" t="s">
        <v>10</v>
      </c>
      <c r="B13" s="556" t="s">
        <v>310</v>
      </c>
      <c r="C13" s="547" t="s">
        <v>311</v>
      </c>
      <c r="D13" s="557" t="s">
        <v>59</v>
      </c>
      <c r="E13" s="547" t="s">
        <v>312</v>
      </c>
      <c r="F13" s="560" t="s">
        <v>313</v>
      </c>
      <c r="G13" s="561"/>
      <c r="H13" s="561"/>
      <c r="I13" s="562"/>
      <c r="J13" s="560" t="s">
        <v>314</v>
      </c>
      <c r="K13" s="561"/>
      <c r="L13" s="563"/>
      <c r="M13" s="547" t="s">
        <v>315</v>
      </c>
    </row>
    <row r="14" spans="1:20" ht="12.75" customHeight="1">
      <c r="A14" s="556"/>
      <c r="B14" s="556"/>
      <c r="C14" s="548"/>
      <c r="D14" s="558"/>
      <c r="E14" s="548"/>
      <c r="F14" s="550" t="s">
        <v>316</v>
      </c>
      <c r="G14" s="551" t="s">
        <v>317</v>
      </c>
      <c r="H14" s="552"/>
      <c r="I14" s="553"/>
      <c r="J14" s="550" t="s">
        <v>316</v>
      </c>
      <c r="K14" s="551" t="s">
        <v>317</v>
      </c>
      <c r="L14" s="553"/>
      <c r="M14" s="548"/>
    </row>
    <row r="15" spans="1:20" ht="12.75" customHeight="1">
      <c r="A15" s="556"/>
      <c r="B15" s="556"/>
      <c r="C15" s="548"/>
      <c r="D15" s="558"/>
      <c r="E15" s="548"/>
      <c r="F15" s="550"/>
      <c r="G15" s="547" t="s">
        <v>318</v>
      </c>
      <c r="H15" s="551" t="s">
        <v>317</v>
      </c>
      <c r="I15" s="553"/>
      <c r="J15" s="550"/>
      <c r="K15" s="547" t="s">
        <v>319</v>
      </c>
      <c r="L15" s="547" t="s">
        <v>320</v>
      </c>
      <c r="M15" s="548"/>
    </row>
    <row r="16" spans="1:20" ht="48.75" customHeight="1">
      <c r="A16" s="556"/>
      <c r="B16" s="556"/>
      <c r="C16" s="549"/>
      <c r="D16" s="559"/>
      <c r="E16" s="549"/>
      <c r="F16" s="550"/>
      <c r="G16" s="549"/>
      <c r="H16" s="321" t="s">
        <v>321</v>
      </c>
      <c r="I16" s="321" t="s">
        <v>320</v>
      </c>
      <c r="J16" s="550"/>
      <c r="K16" s="549"/>
      <c r="L16" s="554"/>
      <c r="M16" s="549"/>
    </row>
    <row r="17" spans="1:13" ht="18" customHeight="1">
      <c r="A17" s="322" t="s">
        <v>322</v>
      </c>
      <c r="B17" s="323" t="s">
        <v>323</v>
      </c>
      <c r="C17" s="323"/>
      <c r="D17" s="323"/>
      <c r="E17" s="324">
        <f t="shared" ref="E17:J17" si="0">SUM(E19)</f>
        <v>60000</v>
      </c>
      <c r="F17" s="324">
        <f t="shared" si="0"/>
        <v>5215000</v>
      </c>
      <c r="G17" s="325">
        <f t="shared" si="0"/>
        <v>1208000</v>
      </c>
      <c r="H17" s="325">
        <f t="shared" si="0"/>
        <v>130000</v>
      </c>
      <c r="I17" s="325">
        <f t="shared" si="0"/>
        <v>1078000</v>
      </c>
      <c r="J17" s="325">
        <f t="shared" si="0"/>
        <v>5192000</v>
      </c>
      <c r="K17" s="325"/>
      <c r="L17" s="325">
        <f>SUM(L19)</f>
        <v>1128000</v>
      </c>
      <c r="M17" s="325">
        <f>SUM(M19)</f>
        <v>83000</v>
      </c>
    </row>
    <row r="18" spans="1:13" ht="18" customHeight="1">
      <c r="A18" s="326"/>
      <c r="B18" s="327" t="s">
        <v>324</v>
      </c>
      <c r="C18" s="327"/>
      <c r="D18" s="327"/>
      <c r="E18" s="328"/>
      <c r="F18" s="328"/>
      <c r="G18" s="329"/>
      <c r="H18" s="329"/>
      <c r="I18" s="329"/>
      <c r="J18" s="329"/>
      <c r="K18" s="329"/>
      <c r="L18" s="329"/>
      <c r="M18" s="329"/>
    </row>
    <row r="19" spans="1:13" ht="18" customHeight="1" thickBot="1">
      <c r="A19" s="330"/>
      <c r="B19" s="331" t="s">
        <v>325</v>
      </c>
      <c r="C19" s="331">
        <v>900</v>
      </c>
      <c r="D19" s="331">
        <v>90017</v>
      </c>
      <c r="E19" s="332">
        <v>60000</v>
      </c>
      <c r="F19" s="332">
        <v>5215000</v>
      </c>
      <c r="G19" s="333">
        <f>SUM(H19:I19)</f>
        <v>1208000</v>
      </c>
      <c r="H19" s="333">
        <v>130000</v>
      </c>
      <c r="I19" s="333">
        <v>1078000</v>
      </c>
      <c r="J19" s="333">
        <v>5192000</v>
      </c>
      <c r="K19" s="333"/>
      <c r="L19" s="333">
        <v>1128000</v>
      </c>
      <c r="M19" s="333">
        <f>+E19+F19-J19</f>
        <v>83000</v>
      </c>
    </row>
    <row r="20" spans="1:13" ht="18" customHeight="1" thickBot="1">
      <c r="A20" s="545" t="s">
        <v>126</v>
      </c>
      <c r="B20" s="546"/>
      <c r="C20" s="334"/>
      <c r="D20" s="335"/>
      <c r="E20" s="336">
        <f>+E17</f>
        <v>60000</v>
      </c>
      <c r="F20" s="336">
        <f t="shared" ref="F20:M20" si="1">+F17</f>
        <v>5215000</v>
      </c>
      <c r="G20" s="336">
        <f t="shared" si="1"/>
        <v>1208000</v>
      </c>
      <c r="H20" s="336">
        <f t="shared" si="1"/>
        <v>130000</v>
      </c>
      <c r="I20" s="336">
        <f t="shared" si="1"/>
        <v>1078000</v>
      </c>
      <c r="J20" s="336">
        <f t="shared" si="1"/>
        <v>5192000</v>
      </c>
      <c r="K20" s="336">
        <f t="shared" si="1"/>
        <v>0</v>
      </c>
      <c r="L20" s="336">
        <f t="shared" si="1"/>
        <v>1128000</v>
      </c>
      <c r="M20" s="336">
        <f t="shared" si="1"/>
        <v>83000</v>
      </c>
    </row>
  </sheetData>
  <mergeCells count="19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A20:B20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</mergeCells>
  <printOptions horizontalCentered="1"/>
  <pageMargins left="0.51181102362204722" right="0.51181102362204722" top="0.89" bottom="0.63" header="0.51181102362204722" footer="0.51181102362204722"/>
  <pageSetup paperSize="9" scale="52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workbookViewId="0">
      <selection activeCell="D2" sqref="D2"/>
    </sheetView>
  </sheetViews>
  <sheetFormatPr defaultRowHeight="12.75"/>
  <cols>
    <col min="1" max="1" width="6" style="340" customWidth="1"/>
    <col min="2" max="2" width="7.85546875" style="340" customWidth="1"/>
    <col min="3" max="3" width="6.42578125" style="340" customWidth="1"/>
    <col min="4" max="4" width="51.7109375" style="340" customWidth="1"/>
    <col min="5" max="5" width="20.5703125" style="340" customWidth="1"/>
    <col min="6" max="6" width="9.140625" style="340"/>
    <col min="7" max="7" width="19.85546875" style="340" customWidth="1"/>
    <col min="8" max="256" width="9.140625" style="340"/>
    <col min="257" max="257" width="6" style="340" customWidth="1"/>
    <col min="258" max="258" width="7.85546875" style="340" customWidth="1"/>
    <col min="259" max="259" width="6.42578125" style="340" customWidth="1"/>
    <col min="260" max="260" width="51.7109375" style="340" customWidth="1"/>
    <col min="261" max="261" width="20.5703125" style="340" customWidth="1"/>
    <col min="262" max="262" width="9.140625" style="340"/>
    <col min="263" max="263" width="19.85546875" style="340" customWidth="1"/>
    <col min="264" max="512" width="9.140625" style="340"/>
    <col min="513" max="513" width="6" style="340" customWidth="1"/>
    <col min="514" max="514" width="7.85546875" style="340" customWidth="1"/>
    <col min="515" max="515" width="6.42578125" style="340" customWidth="1"/>
    <col min="516" max="516" width="51.7109375" style="340" customWidth="1"/>
    <col min="517" max="517" width="20.5703125" style="340" customWidth="1"/>
    <col min="518" max="518" width="9.140625" style="340"/>
    <col min="519" max="519" width="19.85546875" style="340" customWidth="1"/>
    <col min="520" max="768" width="9.140625" style="340"/>
    <col min="769" max="769" width="6" style="340" customWidth="1"/>
    <col min="770" max="770" width="7.85546875" style="340" customWidth="1"/>
    <col min="771" max="771" width="6.42578125" style="340" customWidth="1"/>
    <col min="772" max="772" width="51.7109375" style="340" customWidth="1"/>
    <col min="773" max="773" width="20.5703125" style="340" customWidth="1"/>
    <col min="774" max="774" width="9.140625" style="340"/>
    <col min="775" max="775" width="19.85546875" style="340" customWidth="1"/>
    <col min="776" max="1024" width="9.140625" style="340"/>
    <col min="1025" max="1025" width="6" style="340" customWidth="1"/>
    <col min="1026" max="1026" width="7.85546875" style="340" customWidth="1"/>
    <col min="1027" max="1027" width="6.42578125" style="340" customWidth="1"/>
    <col min="1028" max="1028" width="51.7109375" style="340" customWidth="1"/>
    <col min="1029" max="1029" width="20.5703125" style="340" customWidth="1"/>
    <col min="1030" max="1030" width="9.140625" style="340"/>
    <col min="1031" max="1031" width="19.85546875" style="340" customWidth="1"/>
    <col min="1032" max="1280" width="9.140625" style="340"/>
    <col min="1281" max="1281" width="6" style="340" customWidth="1"/>
    <col min="1282" max="1282" width="7.85546875" style="340" customWidth="1"/>
    <col min="1283" max="1283" width="6.42578125" style="340" customWidth="1"/>
    <col min="1284" max="1284" width="51.7109375" style="340" customWidth="1"/>
    <col min="1285" max="1285" width="20.5703125" style="340" customWidth="1"/>
    <col min="1286" max="1286" width="9.140625" style="340"/>
    <col min="1287" max="1287" width="19.85546875" style="340" customWidth="1"/>
    <col min="1288" max="1536" width="9.140625" style="340"/>
    <col min="1537" max="1537" width="6" style="340" customWidth="1"/>
    <col min="1538" max="1538" width="7.85546875" style="340" customWidth="1"/>
    <col min="1539" max="1539" width="6.42578125" style="340" customWidth="1"/>
    <col min="1540" max="1540" width="51.7109375" style="340" customWidth="1"/>
    <col min="1541" max="1541" width="20.5703125" style="340" customWidth="1"/>
    <col min="1542" max="1542" width="9.140625" style="340"/>
    <col min="1543" max="1543" width="19.85546875" style="340" customWidth="1"/>
    <col min="1544" max="1792" width="9.140625" style="340"/>
    <col min="1793" max="1793" width="6" style="340" customWidth="1"/>
    <col min="1794" max="1794" width="7.85546875" style="340" customWidth="1"/>
    <col min="1795" max="1795" width="6.42578125" style="340" customWidth="1"/>
    <col min="1796" max="1796" width="51.7109375" style="340" customWidth="1"/>
    <col min="1797" max="1797" width="20.5703125" style="340" customWidth="1"/>
    <col min="1798" max="1798" width="9.140625" style="340"/>
    <col min="1799" max="1799" width="19.85546875" style="340" customWidth="1"/>
    <col min="1800" max="2048" width="9.140625" style="340"/>
    <col min="2049" max="2049" width="6" style="340" customWidth="1"/>
    <col min="2050" max="2050" width="7.85546875" style="340" customWidth="1"/>
    <col min="2051" max="2051" width="6.42578125" style="340" customWidth="1"/>
    <col min="2052" max="2052" width="51.7109375" style="340" customWidth="1"/>
    <col min="2053" max="2053" width="20.5703125" style="340" customWidth="1"/>
    <col min="2054" max="2054" width="9.140625" style="340"/>
    <col min="2055" max="2055" width="19.85546875" style="340" customWidth="1"/>
    <col min="2056" max="2304" width="9.140625" style="340"/>
    <col min="2305" max="2305" width="6" style="340" customWidth="1"/>
    <col min="2306" max="2306" width="7.85546875" style="340" customWidth="1"/>
    <col min="2307" max="2307" width="6.42578125" style="340" customWidth="1"/>
    <col min="2308" max="2308" width="51.7109375" style="340" customWidth="1"/>
    <col min="2309" max="2309" width="20.5703125" style="340" customWidth="1"/>
    <col min="2310" max="2310" width="9.140625" style="340"/>
    <col min="2311" max="2311" width="19.85546875" style="340" customWidth="1"/>
    <col min="2312" max="2560" width="9.140625" style="340"/>
    <col min="2561" max="2561" width="6" style="340" customWidth="1"/>
    <col min="2562" max="2562" width="7.85546875" style="340" customWidth="1"/>
    <col min="2563" max="2563" width="6.42578125" style="340" customWidth="1"/>
    <col min="2564" max="2564" width="51.7109375" style="340" customWidth="1"/>
    <col min="2565" max="2565" width="20.5703125" style="340" customWidth="1"/>
    <col min="2566" max="2566" width="9.140625" style="340"/>
    <col min="2567" max="2567" width="19.85546875" style="340" customWidth="1"/>
    <col min="2568" max="2816" width="9.140625" style="340"/>
    <col min="2817" max="2817" width="6" style="340" customWidth="1"/>
    <col min="2818" max="2818" width="7.85546875" style="340" customWidth="1"/>
    <col min="2819" max="2819" width="6.42578125" style="340" customWidth="1"/>
    <col min="2820" max="2820" width="51.7109375" style="340" customWidth="1"/>
    <col min="2821" max="2821" width="20.5703125" style="340" customWidth="1"/>
    <col min="2822" max="2822" width="9.140625" style="340"/>
    <col min="2823" max="2823" width="19.85546875" style="340" customWidth="1"/>
    <col min="2824" max="3072" width="9.140625" style="340"/>
    <col min="3073" max="3073" width="6" style="340" customWidth="1"/>
    <col min="3074" max="3074" width="7.85546875" style="340" customWidth="1"/>
    <col min="3075" max="3075" width="6.42578125" style="340" customWidth="1"/>
    <col min="3076" max="3076" width="51.7109375" style="340" customWidth="1"/>
    <col min="3077" max="3077" width="20.5703125" style="340" customWidth="1"/>
    <col min="3078" max="3078" width="9.140625" style="340"/>
    <col min="3079" max="3079" width="19.85546875" style="340" customWidth="1"/>
    <col min="3080" max="3328" width="9.140625" style="340"/>
    <col min="3329" max="3329" width="6" style="340" customWidth="1"/>
    <col min="3330" max="3330" width="7.85546875" style="340" customWidth="1"/>
    <col min="3331" max="3331" width="6.42578125" style="340" customWidth="1"/>
    <col min="3332" max="3332" width="51.7109375" style="340" customWidth="1"/>
    <col min="3333" max="3333" width="20.5703125" style="340" customWidth="1"/>
    <col min="3334" max="3334" width="9.140625" style="340"/>
    <col min="3335" max="3335" width="19.85546875" style="340" customWidth="1"/>
    <col min="3336" max="3584" width="9.140625" style="340"/>
    <col min="3585" max="3585" width="6" style="340" customWidth="1"/>
    <col min="3586" max="3586" width="7.85546875" style="340" customWidth="1"/>
    <col min="3587" max="3587" width="6.42578125" style="340" customWidth="1"/>
    <col min="3588" max="3588" width="51.7109375" style="340" customWidth="1"/>
    <col min="3589" max="3589" width="20.5703125" style="340" customWidth="1"/>
    <col min="3590" max="3590" width="9.140625" style="340"/>
    <col min="3591" max="3591" width="19.85546875" style="340" customWidth="1"/>
    <col min="3592" max="3840" width="9.140625" style="340"/>
    <col min="3841" max="3841" width="6" style="340" customWidth="1"/>
    <col min="3842" max="3842" width="7.85546875" style="340" customWidth="1"/>
    <col min="3843" max="3843" width="6.42578125" style="340" customWidth="1"/>
    <col min="3844" max="3844" width="51.7109375" style="340" customWidth="1"/>
    <col min="3845" max="3845" width="20.5703125" style="340" customWidth="1"/>
    <col min="3846" max="3846" width="9.140625" style="340"/>
    <col min="3847" max="3847" width="19.85546875" style="340" customWidth="1"/>
    <col min="3848" max="4096" width="9.140625" style="340"/>
    <col min="4097" max="4097" width="6" style="340" customWidth="1"/>
    <col min="4098" max="4098" width="7.85546875" style="340" customWidth="1"/>
    <col min="4099" max="4099" width="6.42578125" style="340" customWidth="1"/>
    <col min="4100" max="4100" width="51.7109375" style="340" customWidth="1"/>
    <col min="4101" max="4101" width="20.5703125" style="340" customWidth="1"/>
    <col min="4102" max="4102" width="9.140625" style="340"/>
    <col min="4103" max="4103" width="19.85546875" style="340" customWidth="1"/>
    <col min="4104" max="4352" width="9.140625" style="340"/>
    <col min="4353" max="4353" width="6" style="340" customWidth="1"/>
    <col min="4354" max="4354" width="7.85546875" style="340" customWidth="1"/>
    <col min="4355" max="4355" width="6.42578125" style="340" customWidth="1"/>
    <col min="4356" max="4356" width="51.7109375" style="340" customWidth="1"/>
    <col min="4357" max="4357" width="20.5703125" style="340" customWidth="1"/>
    <col min="4358" max="4358" width="9.140625" style="340"/>
    <col min="4359" max="4359" width="19.85546875" style="340" customWidth="1"/>
    <col min="4360" max="4608" width="9.140625" style="340"/>
    <col min="4609" max="4609" width="6" style="340" customWidth="1"/>
    <col min="4610" max="4610" width="7.85546875" style="340" customWidth="1"/>
    <col min="4611" max="4611" width="6.42578125" style="340" customWidth="1"/>
    <col min="4612" max="4612" width="51.7109375" style="340" customWidth="1"/>
    <col min="4613" max="4613" width="20.5703125" style="340" customWidth="1"/>
    <col min="4614" max="4614" width="9.140625" style="340"/>
    <col min="4615" max="4615" width="19.85546875" style="340" customWidth="1"/>
    <col min="4616" max="4864" width="9.140625" style="340"/>
    <col min="4865" max="4865" width="6" style="340" customWidth="1"/>
    <col min="4866" max="4866" width="7.85546875" style="340" customWidth="1"/>
    <col min="4867" max="4867" width="6.42578125" style="340" customWidth="1"/>
    <col min="4868" max="4868" width="51.7109375" style="340" customWidth="1"/>
    <col min="4869" max="4869" width="20.5703125" style="340" customWidth="1"/>
    <col min="4870" max="4870" width="9.140625" style="340"/>
    <col min="4871" max="4871" width="19.85546875" style="340" customWidth="1"/>
    <col min="4872" max="5120" width="9.140625" style="340"/>
    <col min="5121" max="5121" width="6" style="340" customWidth="1"/>
    <col min="5122" max="5122" width="7.85546875" style="340" customWidth="1"/>
    <col min="5123" max="5123" width="6.42578125" style="340" customWidth="1"/>
    <col min="5124" max="5124" width="51.7109375" style="340" customWidth="1"/>
    <col min="5125" max="5125" width="20.5703125" style="340" customWidth="1"/>
    <col min="5126" max="5126" width="9.140625" style="340"/>
    <col min="5127" max="5127" width="19.85546875" style="340" customWidth="1"/>
    <col min="5128" max="5376" width="9.140625" style="340"/>
    <col min="5377" max="5377" width="6" style="340" customWidth="1"/>
    <col min="5378" max="5378" width="7.85546875" style="340" customWidth="1"/>
    <col min="5379" max="5379" width="6.42578125" style="340" customWidth="1"/>
    <col min="5380" max="5380" width="51.7109375" style="340" customWidth="1"/>
    <col min="5381" max="5381" width="20.5703125" style="340" customWidth="1"/>
    <col min="5382" max="5382" width="9.140625" style="340"/>
    <col min="5383" max="5383" width="19.85546875" style="340" customWidth="1"/>
    <col min="5384" max="5632" width="9.140625" style="340"/>
    <col min="5633" max="5633" width="6" style="340" customWidth="1"/>
    <col min="5634" max="5634" width="7.85546875" style="340" customWidth="1"/>
    <col min="5635" max="5635" width="6.42578125" style="340" customWidth="1"/>
    <col min="5636" max="5636" width="51.7109375" style="340" customWidth="1"/>
    <col min="5637" max="5637" width="20.5703125" style="340" customWidth="1"/>
    <col min="5638" max="5638" width="9.140625" style="340"/>
    <col min="5639" max="5639" width="19.85546875" style="340" customWidth="1"/>
    <col min="5640" max="5888" width="9.140625" style="340"/>
    <col min="5889" max="5889" width="6" style="340" customWidth="1"/>
    <col min="5890" max="5890" width="7.85546875" style="340" customWidth="1"/>
    <col min="5891" max="5891" width="6.42578125" style="340" customWidth="1"/>
    <col min="5892" max="5892" width="51.7109375" style="340" customWidth="1"/>
    <col min="5893" max="5893" width="20.5703125" style="340" customWidth="1"/>
    <col min="5894" max="5894" width="9.140625" style="340"/>
    <col min="5895" max="5895" width="19.85546875" style="340" customWidth="1"/>
    <col min="5896" max="6144" width="9.140625" style="340"/>
    <col min="6145" max="6145" width="6" style="340" customWidth="1"/>
    <col min="6146" max="6146" width="7.85546875" style="340" customWidth="1"/>
    <col min="6147" max="6147" width="6.42578125" style="340" customWidth="1"/>
    <col min="6148" max="6148" width="51.7109375" style="340" customWidth="1"/>
    <col min="6149" max="6149" width="20.5703125" style="340" customWidth="1"/>
    <col min="6150" max="6150" width="9.140625" style="340"/>
    <col min="6151" max="6151" width="19.85546875" style="340" customWidth="1"/>
    <col min="6152" max="6400" width="9.140625" style="340"/>
    <col min="6401" max="6401" width="6" style="340" customWidth="1"/>
    <col min="6402" max="6402" width="7.85546875" style="340" customWidth="1"/>
    <col min="6403" max="6403" width="6.42578125" style="340" customWidth="1"/>
    <col min="6404" max="6404" width="51.7109375" style="340" customWidth="1"/>
    <col min="6405" max="6405" width="20.5703125" style="340" customWidth="1"/>
    <col min="6406" max="6406" width="9.140625" style="340"/>
    <col min="6407" max="6407" width="19.85546875" style="340" customWidth="1"/>
    <col min="6408" max="6656" width="9.140625" style="340"/>
    <col min="6657" max="6657" width="6" style="340" customWidth="1"/>
    <col min="6658" max="6658" width="7.85546875" style="340" customWidth="1"/>
    <col min="6659" max="6659" width="6.42578125" style="340" customWidth="1"/>
    <col min="6660" max="6660" width="51.7109375" style="340" customWidth="1"/>
    <col min="6661" max="6661" width="20.5703125" style="340" customWidth="1"/>
    <col min="6662" max="6662" width="9.140625" style="340"/>
    <col min="6663" max="6663" width="19.85546875" style="340" customWidth="1"/>
    <col min="6664" max="6912" width="9.140625" style="340"/>
    <col min="6913" max="6913" width="6" style="340" customWidth="1"/>
    <col min="6914" max="6914" width="7.85546875" style="340" customWidth="1"/>
    <col min="6915" max="6915" width="6.42578125" style="340" customWidth="1"/>
    <col min="6916" max="6916" width="51.7109375" style="340" customWidth="1"/>
    <col min="6917" max="6917" width="20.5703125" style="340" customWidth="1"/>
    <col min="6918" max="6918" width="9.140625" style="340"/>
    <col min="6919" max="6919" width="19.85546875" style="340" customWidth="1"/>
    <col min="6920" max="7168" width="9.140625" style="340"/>
    <col min="7169" max="7169" width="6" style="340" customWidth="1"/>
    <col min="7170" max="7170" width="7.85546875" style="340" customWidth="1"/>
    <col min="7171" max="7171" width="6.42578125" style="340" customWidth="1"/>
    <col min="7172" max="7172" width="51.7109375" style="340" customWidth="1"/>
    <col min="7173" max="7173" width="20.5703125" style="340" customWidth="1"/>
    <col min="7174" max="7174" width="9.140625" style="340"/>
    <col min="7175" max="7175" width="19.85546875" style="340" customWidth="1"/>
    <col min="7176" max="7424" width="9.140625" style="340"/>
    <col min="7425" max="7425" width="6" style="340" customWidth="1"/>
    <col min="7426" max="7426" width="7.85546875" style="340" customWidth="1"/>
    <col min="7427" max="7427" width="6.42578125" style="340" customWidth="1"/>
    <col min="7428" max="7428" width="51.7109375" style="340" customWidth="1"/>
    <col min="7429" max="7429" width="20.5703125" style="340" customWidth="1"/>
    <col min="7430" max="7430" width="9.140625" style="340"/>
    <col min="7431" max="7431" width="19.85546875" style="340" customWidth="1"/>
    <col min="7432" max="7680" width="9.140625" style="340"/>
    <col min="7681" max="7681" width="6" style="340" customWidth="1"/>
    <col min="7682" max="7682" width="7.85546875" style="340" customWidth="1"/>
    <col min="7683" max="7683" width="6.42578125" style="340" customWidth="1"/>
    <col min="7684" max="7684" width="51.7109375" style="340" customWidth="1"/>
    <col min="7685" max="7685" width="20.5703125" style="340" customWidth="1"/>
    <col min="7686" max="7686" width="9.140625" style="340"/>
    <col min="7687" max="7687" width="19.85546875" style="340" customWidth="1"/>
    <col min="7688" max="7936" width="9.140625" style="340"/>
    <col min="7937" max="7937" width="6" style="340" customWidth="1"/>
    <col min="7938" max="7938" width="7.85546875" style="340" customWidth="1"/>
    <col min="7939" max="7939" width="6.42578125" style="340" customWidth="1"/>
    <col min="7940" max="7940" width="51.7109375" style="340" customWidth="1"/>
    <col min="7941" max="7941" width="20.5703125" style="340" customWidth="1"/>
    <col min="7942" max="7942" width="9.140625" style="340"/>
    <col min="7943" max="7943" width="19.85546875" style="340" customWidth="1"/>
    <col min="7944" max="8192" width="9.140625" style="340"/>
    <col min="8193" max="8193" width="6" style="340" customWidth="1"/>
    <col min="8194" max="8194" width="7.85546875" style="340" customWidth="1"/>
    <col min="8195" max="8195" width="6.42578125" style="340" customWidth="1"/>
    <col min="8196" max="8196" width="51.7109375" style="340" customWidth="1"/>
    <col min="8197" max="8197" width="20.5703125" style="340" customWidth="1"/>
    <col min="8198" max="8198" width="9.140625" style="340"/>
    <col min="8199" max="8199" width="19.85546875" style="340" customWidth="1"/>
    <col min="8200" max="8448" width="9.140625" style="340"/>
    <col min="8449" max="8449" width="6" style="340" customWidth="1"/>
    <col min="8450" max="8450" width="7.85546875" style="340" customWidth="1"/>
    <col min="8451" max="8451" width="6.42578125" style="340" customWidth="1"/>
    <col min="8452" max="8452" width="51.7109375" style="340" customWidth="1"/>
    <col min="8453" max="8453" width="20.5703125" style="340" customWidth="1"/>
    <col min="8454" max="8454" width="9.140625" style="340"/>
    <col min="8455" max="8455" width="19.85546875" style="340" customWidth="1"/>
    <col min="8456" max="8704" width="9.140625" style="340"/>
    <col min="8705" max="8705" width="6" style="340" customWidth="1"/>
    <col min="8706" max="8706" width="7.85546875" style="340" customWidth="1"/>
    <col min="8707" max="8707" width="6.42578125" style="340" customWidth="1"/>
    <col min="8708" max="8708" width="51.7109375" style="340" customWidth="1"/>
    <col min="8709" max="8709" width="20.5703125" style="340" customWidth="1"/>
    <col min="8710" max="8710" width="9.140625" style="340"/>
    <col min="8711" max="8711" width="19.85546875" style="340" customWidth="1"/>
    <col min="8712" max="8960" width="9.140625" style="340"/>
    <col min="8961" max="8961" width="6" style="340" customWidth="1"/>
    <col min="8962" max="8962" width="7.85546875" style="340" customWidth="1"/>
    <col min="8963" max="8963" width="6.42578125" style="340" customWidth="1"/>
    <col min="8964" max="8964" width="51.7109375" style="340" customWidth="1"/>
    <col min="8965" max="8965" width="20.5703125" style="340" customWidth="1"/>
    <col min="8966" max="8966" width="9.140625" style="340"/>
    <col min="8967" max="8967" width="19.85546875" style="340" customWidth="1"/>
    <col min="8968" max="9216" width="9.140625" style="340"/>
    <col min="9217" max="9217" width="6" style="340" customWidth="1"/>
    <col min="9218" max="9218" width="7.85546875" style="340" customWidth="1"/>
    <col min="9219" max="9219" width="6.42578125" style="340" customWidth="1"/>
    <col min="9220" max="9220" width="51.7109375" style="340" customWidth="1"/>
    <col min="9221" max="9221" width="20.5703125" style="340" customWidth="1"/>
    <col min="9222" max="9222" width="9.140625" style="340"/>
    <col min="9223" max="9223" width="19.85546875" style="340" customWidth="1"/>
    <col min="9224" max="9472" width="9.140625" style="340"/>
    <col min="9473" max="9473" width="6" style="340" customWidth="1"/>
    <col min="9474" max="9474" width="7.85546875" style="340" customWidth="1"/>
    <col min="9475" max="9475" width="6.42578125" style="340" customWidth="1"/>
    <col min="9476" max="9476" width="51.7109375" style="340" customWidth="1"/>
    <col min="9477" max="9477" width="20.5703125" style="340" customWidth="1"/>
    <col min="9478" max="9478" width="9.140625" style="340"/>
    <col min="9479" max="9479" width="19.85546875" style="340" customWidth="1"/>
    <col min="9480" max="9728" width="9.140625" style="340"/>
    <col min="9729" max="9729" width="6" style="340" customWidth="1"/>
    <col min="9730" max="9730" width="7.85546875" style="340" customWidth="1"/>
    <col min="9731" max="9731" width="6.42578125" style="340" customWidth="1"/>
    <col min="9732" max="9732" width="51.7109375" style="340" customWidth="1"/>
    <col min="9733" max="9733" width="20.5703125" style="340" customWidth="1"/>
    <col min="9734" max="9734" width="9.140625" style="340"/>
    <col min="9735" max="9735" width="19.85546875" style="340" customWidth="1"/>
    <col min="9736" max="9984" width="9.140625" style="340"/>
    <col min="9985" max="9985" width="6" style="340" customWidth="1"/>
    <col min="9986" max="9986" width="7.85546875" style="340" customWidth="1"/>
    <col min="9987" max="9987" width="6.42578125" style="340" customWidth="1"/>
    <col min="9988" max="9988" width="51.7109375" style="340" customWidth="1"/>
    <col min="9989" max="9989" width="20.5703125" style="340" customWidth="1"/>
    <col min="9990" max="9990" width="9.140625" style="340"/>
    <col min="9991" max="9991" width="19.85546875" style="340" customWidth="1"/>
    <col min="9992" max="10240" width="9.140625" style="340"/>
    <col min="10241" max="10241" width="6" style="340" customWidth="1"/>
    <col min="10242" max="10242" width="7.85546875" style="340" customWidth="1"/>
    <col min="10243" max="10243" width="6.42578125" style="340" customWidth="1"/>
    <col min="10244" max="10244" width="51.7109375" style="340" customWidth="1"/>
    <col min="10245" max="10245" width="20.5703125" style="340" customWidth="1"/>
    <col min="10246" max="10246" width="9.140625" style="340"/>
    <col min="10247" max="10247" width="19.85546875" style="340" customWidth="1"/>
    <col min="10248" max="10496" width="9.140625" style="340"/>
    <col min="10497" max="10497" width="6" style="340" customWidth="1"/>
    <col min="10498" max="10498" width="7.85546875" style="340" customWidth="1"/>
    <col min="10499" max="10499" width="6.42578125" style="340" customWidth="1"/>
    <col min="10500" max="10500" width="51.7109375" style="340" customWidth="1"/>
    <col min="10501" max="10501" width="20.5703125" style="340" customWidth="1"/>
    <col min="10502" max="10502" width="9.140625" style="340"/>
    <col min="10503" max="10503" width="19.85546875" style="340" customWidth="1"/>
    <col min="10504" max="10752" width="9.140625" style="340"/>
    <col min="10753" max="10753" width="6" style="340" customWidth="1"/>
    <col min="10754" max="10754" width="7.85546875" style="340" customWidth="1"/>
    <col min="10755" max="10755" width="6.42578125" style="340" customWidth="1"/>
    <col min="10756" max="10756" width="51.7109375" style="340" customWidth="1"/>
    <col min="10757" max="10757" width="20.5703125" style="340" customWidth="1"/>
    <col min="10758" max="10758" width="9.140625" style="340"/>
    <col min="10759" max="10759" width="19.85546875" style="340" customWidth="1"/>
    <col min="10760" max="11008" width="9.140625" style="340"/>
    <col min="11009" max="11009" width="6" style="340" customWidth="1"/>
    <col min="11010" max="11010" width="7.85546875" style="340" customWidth="1"/>
    <col min="11011" max="11011" width="6.42578125" style="340" customWidth="1"/>
    <col min="11012" max="11012" width="51.7109375" style="340" customWidth="1"/>
    <col min="11013" max="11013" width="20.5703125" style="340" customWidth="1"/>
    <col min="11014" max="11014" width="9.140625" style="340"/>
    <col min="11015" max="11015" width="19.85546875" style="340" customWidth="1"/>
    <col min="11016" max="11264" width="9.140625" style="340"/>
    <col min="11265" max="11265" width="6" style="340" customWidth="1"/>
    <col min="11266" max="11266" width="7.85546875" style="340" customWidth="1"/>
    <col min="11267" max="11267" width="6.42578125" style="340" customWidth="1"/>
    <col min="11268" max="11268" width="51.7109375" style="340" customWidth="1"/>
    <col min="11269" max="11269" width="20.5703125" style="340" customWidth="1"/>
    <col min="11270" max="11270" width="9.140625" style="340"/>
    <col min="11271" max="11271" width="19.85546875" style="340" customWidth="1"/>
    <col min="11272" max="11520" width="9.140625" style="340"/>
    <col min="11521" max="11521" width="6" style="340" customWidth="1"/>
    <col min="11522" max="11522" width="7.85546875" style="340" customWidth="1"/>
    <col min="11523" max="11523" width="6.42578125" style="340" customWidth="1"/>
    <col min="11524" max="11524" width="51.7109375" style="340" customWidth="1"/>
    <col min="11525" max="11525" width="20.5703125" style="340" customWidth="1"/>
    <col min="11526" max="11526" width="9.140625" style="340"/>
    <col min="11527" max="11527" width="19.85546875" style="340" customWidth="1"/>
    <col min="11528" max="11776" width="9.140625" style="340"/>
    <col min="11777" max="11777" width="6" style="340" customWidth="1"/>
    <col min="11778" max="11778" width="7.85546875" style="340" customWidth="1"/>
    <col min="11779" max="11779" width="6.42578125" style="340" customWidth="1"/>
    <col min="11780" max="11780" width="51.7109375" style="340" customWidth="1"/>
    <col min="11781" max="11781" width="20.5703125" style="340" customWidth="1"/>
    <col min="11782" max="11782" width="9.140625" style="340"/>
    <col min="11783" max="11783" width="19.85546875" style="340" customWidth="1"/>
    <col min="11784" max="12032" width="9.140625" style="340"/>
    <col min="12033" max="12033" width="6" style="340" customWidth="1"/>
    <col min="12034" max="12034" width="7.85546875" style="340" customWidth="1"/>
    <col min="12035" max="12035" width="6.42578125" style="340" customWidth="1"/>
    <col min="12036" max="12036" width="51.7109375" style="340" customWidth="1"/>
    <col min="12037" max="12037" width="20.5703125" style="340" customWidth="1"/>
    <col min="12038" max="12038" width="9.140625" style="340"/>
    <col min="12039" max="12039" width="19.85546875" style="340" customWidth="1"/>
    <col min="12040" max="12288" width="9.140625" style="340"/>
    <col min="12289" max="12289" width="6" style="340" customWidth="1"/>
    <col min="12290" max="12290" width="7.85546875" style="340" customWidth="1"/>
    <col min="12291" max="12291" width="6.42578125" style="340" customWidth="1"/>
    <col min="12292" max="12292" width="51.7109375" style="340" customWidth="1"/>
    <col min="12293" max="12293" width="20.5703125" style="340" customWidth="1"/>
    <col min="12294" max="12294" width="9.140625" style="340"/>
    <col min="12295" max="12295" width="19.85546875" style="340" customWidth="1"/>
    <col min="12296" max="12544" width="9.140625" style="340"/>
    <col min="12545" max="12545" width="6" style="340" customWidth="1"/>
    <col min="12546" max="12546" width="7.85546875" style="340" customWidth="1"/>
    <col min="12547" max="12547" width="6.42578125" style="340" customWidth="1"/>
    <col min="12548" max="12548" width="51.7109375" style="340" customWidth="1"/>
    <col min="12549" max="12549" width="20.5703125" style="340" customWidth="1"/>
    <col min="12550" max="12550" width="9.140625" style="340"/>
    <col min="12551" max="12551" width="19.85546875" style="340" customWidth="1"/>
    <col min="12552" max="12800" width="9.140625" style="340"/>
    <col min="12801" max="12801" width="6" style="340" customWidth="1"/>
    <col min="12802" max="12802" width="7.85546875" style="340" customWidth="1"/>
    <col min="12803" max="12803" width="6.42578125" style="340" customWidth="1"/>
    <col min="12804" max="12804" width="51.7109375" style="340" customWidth="1"/>
    <col min="12805" max="12805" width="20.5703125" style="340" customWidth="1"/>
    <col min="12806" max="12806" width="9.140625" style="340"/>
    <col min="12807" max="12807" width="19.85546875" style="340" customWidth="1"/>
    <col min="12808" max="13056" width="9.140625" style="340"/>
    <col min="13057" max="13057" width="6" style="340" customWidth="1"/>
    <col min="13058" max="13058" width="7.85546875" style="340" customWidth="1"/>
    <col min="13059" max="13059" width="6.42578125" style="340" customWidth="1"/>
    <col min="13060" max="13060" width="51.7109375" style="340" customWidth="1"/>
    <col min="13061" max="13061" width="20.5703125" style="340" customWidth="1"/>
    <col min="13062" max="13062" width="9.140625" style="340"/>
    <col min="13063" max="13063" width="19.85546875" style="340" customWidth="1"/>
    <col min="13064" max="13312" width="9.140625" style="340"/>
    <col min="13313" max="13313" width="6" style="340" customWidth="1"/>
    <col min="13314" max="13314" width="7.85546875" style="340" customWidth="1"/>
    <col min="13315" max="13315" width="6.42578125" style="340" customWidth="1"/>
    <col min="13316" max="13316" width="51.7109375" style="340" customWidth="1"/>
    <col min="13317" max="13317" width="20.5703125" style="340" customWidth="1"/>
    <col min="13318" max="13318" width="9.140625" style="340"/>
    <col min="13319" max="13319" width="19.85546875" style="340" customWidth="1"/>
    <col min="13320" max="13568" width="9.140625" style="340"/>
    <col min="13569" max="13569" width="6" style="340" customWidth="1"/>
    <col min="13570" max="13570" width="7.85546875" style="340" customWidth="1"/>
    <col min="13571" max="13571" width="6.42578125" style="340" customWidth="1"/>
    <col min="13572" max="13572" width="51.7109375" style="340" customWidth="1"/>
    <col min="13573" max="13573" width="20.5703125" style="340" customWidth="1"/>
    <col min="13574" max="13574" width="9.140625" style="340"/>
    <col min="13575" max="13575" width="19.85546875" style="340" customWidth="1"/>
    <col min="13576" max="13824" width="9.140625" style="340"/>
    <col min="13825" max="13825" width="6" style="340" customWidth="1"/>
    <col min="13826" max="13826" width="7.85546875" style="340" customWidth="1"/>
    <col min="13827" max="13827" width="6.42578125" style="340" customWidth="1"/>
    <col min="13828" max="13828" width="51.7109375" style="340" customWidth="1"/>
    <col min="13829" max="13829" width="20.5703125" style="340" customWidth="1"/>
    <col min="13830" max="13830" width="9.140625" style="340"/>
    <col min="13831" max="13831" width="19.85546875" style="340" customWidth="1"/>
    <col min="13832" max="14080" width="9.140625" style="340"/>
    <col min="14081" max="14081" width="6" style="340" customWidth="1"/>
    <col min="14082" max="14082" width="7.85546875" style="340" customWidth="1"/>
    <col min="14083" max="14083" width="6.42578125" style="340" customWidth="1"/>
    <col min="14084" max="14084" width="51.7109375" style="340" customWidth="1"/>
    <col min="14085" max="14085" width="20.5703125" style="340" customWidth="1"/>
    <col min="14086" max="14086" width="9.140625" style="340"/>
    <col min="14087" max="14087" width="19.85546875" style="340" customWidth="1"/>
    <col min="14088" max="14336" width="9.140625" style="340"/>
    <col min="14337" max="14337" width="6" style="340" customWidth="1"/>
    <col min="14338" max="14338" width="7.85546875" style="340" customWidth="1"/>
    <col min="14339" max="14339" width="6.42578125" style="340" customWidth="1"/>
    <col min="14340" max="14340" width="51.7109375" style="340" customWidth="1"/>
    <col min="14341" max="14341" width="20.5703125" style="340" customWidth="1"/>
    <col min="14342" max="14342" width="9.140625" style="340"/>
    <col min="14343" max="14343" width="19.85546875" style="340" customWidth="1"/>
    <col min="14344" max="14592" width="9.140625" style="340"/>
    <col min="14593" max="14593" width="6" style="340" customWidth="1"/>
    <col min="14594" max="14594" width="7.85546875" style="340" customWidth="1"/>
    <col min="14595" max="14595" width="6.42578125" style="340" customWidth="1"/>
    <col min="14596" max="14596" width="51.7109375" style="340" customWidth="1"/>
    <col min="14597" max="14597" width="20.5703125" style="340" customWidth="1"/>
    <col min="14598" max="14598" width="9.140625" style="340"/>
    <col min="14599" max="14599" width="19.85546875" style="340" customWidth="1"/>
    <col min="14600" max="14848" width="9.140625" style="340"/>
    <col min="14849" max="14849" width="6" style="340" customWidth="1"/>
    <col min="14850" max="14850" width="7.85546875" style="340" customWidth="1"/>
    <col min="14851" max="14851" width="6.42578125" style="340" customWidth="1"/>
    <col min="14852" max="14852" width="51.7109375" style="340" customWidth="1"/>
    <col min="14853" max="14853" width="20.5703125" style="340" customWidth="1"/>
    <col min="14854" max="14854" width="9.140625" style="340"/>
    <col min="14855" max="14855" width="19.85546875" style="340" customWidth="1"/>
    <col min="14856" max="15104" width="9.140625" style="340"/>
    <col min="15105" max="15105" width="6" style="340" customWidth="1"/>
    <col min="15106" max="15106" width="7.85546875" style="340" customWidth="1"/>
    <col min="15107" max="15107" width="6.42578125" style="340" customWidth="1"/>
    <col min="15108" max="15108" width="51.7109375" style="340" customWidth="1"/>
    <col min="15109" max="15109" width="20.5703125" style="340" customWidth="1"/>
    <col min="15110" max="15110" width="9.140625" style="340"/>
    <col min="15111" max="15111" width="19.85546875" style="340" customWidth="1"/>
    <col min="15112" max="15360" width="9.140625" style="340"/>
    <col min="15361" max="15361" width="6" style="340" customWidth="1"/>
    <col min="15362" max="15362" width="7.85546875" style="340" customWidth="1"/>
    <col min="15363" max="15363" width="6.42578125" style="340" customWidth="1"/>
    <col min="15364" max="15364" width="51.7109375" style="340" customWidth="1"/>
    <col min="15365" max="15365" width="20.5703125" style="340" customWidth="1"/>
    <col min="15366" max="15366" width="9.140625" style="340"/>
    <col min="15367" max="15367" width="19.85546875" style="340" customWidth="1"/>
    <col min="15368" max="15616" width="9.140625" style="340"/>
    <col min="15617" max="15617" width="6" style="340" customWidth="1"/>
    <col min="15618" max="15618" width="7.85546875" style="340" customWidth="1"/>
    <col min="15619" max="15619" width="6.42578125" style="340" customWidth="1"/>
    <col min="15620" max="15620" width="51.7109375" style="340" customWidth="1"/>
    <col min="15621" max="15621" width="20.5703125" style="340" customWidth="1"/>
    <col min="15622" max="15622" width="9.140625" style="340"/>
    <col min="15623" max="15623" width="19.85546875" style="340" customWidth="1"/>
    <col min="15624" max="15872" width="9.140625" style="340"/>
    <col min="15873" max="15873" width="6" style="340" customWidth="1"/>
    <col min="15874" max="15874" width="7.85546875" style="340" customWidth="1"/>
    <col min="15875" max="15875" width="6.42578125" style="340" customWidth="1"/>
    <col min="15876" max="15876" width="51.7109375" style="340" customWidth="1"/>
    <col min="15877" max="15877" width="20.5703125" style="340" customWidth="1"/>
    <col min="15878" max="15878" width="9.140625" style="340"/>
    <col min="15879" max="15879" width="19.85546875" style="340" customWidth="1"/>
    <col min="15880" max="16128" width="9.140625" style="340"/>
    <col min="16129" max="16129" width="6" style="340" customWidth="1"/>
    <col min="16130" max="16130" width="7.85546875" style="340" customWidth="1"/>
    <col min="16131" max="16131" width="6.42578125" style="340" customWidth="1"/>
    <col min="16132" max="16132" width="51.7109375" style="340" customWidth="1"/>
    <col min="16133" max="16133" width="20.5703125" style="340" customWidth="1"/>
    <col min="16134" max="16134" width="9.140625" style="340"/>
    <col min="16135" max="16135" width="19.85546875" style="340" customWidth="1"/>
    <col min="16136" max="16384" width="9.140625" style="340"/>
  </cols>
  <sheetData>
    <row r="1" spans="1:5">
      <c r="A1" s="337"/>
      <c r="B1" s="337"/>
      <c r="C1" s="337"/>
      <c r="D1" s="338" t="s">
        <v>326</v>
      </c>
      <c r="E1" s="339"/>
    </row>
    <row r="2" spans="1:5">
      <c r="A2" s="337"/>
      <c r="B2" s="337"/>
      <c r="C2" s="337"/>
      <c r="D2" s="59" t="s">
        <v>406</v>
      </c>
      <c r="E2" s="339"/>
    </row>
    <row r="3" spans="1:5">
      <c r="A3" s="337"/>
      <c r="B3" s="337"/>
      <c r="C3" s="337"/>
      <c r="D3" s="59" t="s">
        <v>55</v>
      </c>
    </row>
    <row r="4" spans="1:5" ht="14.25">
      <c r="A4" s="337"/>
      <c r="B4" s="341"/>
      <c r="C4" s="342"/>
      <c r="D4" s="59" t="s">
        <v>269</v>
      </c>
    </row>
    <row r="5" spans="1:5">
      <c r="A5" s="337"/>
      <c r="D5" s="59" t="s">
        <v>270</v>
      </c>
    </row>
    <row r="6" spans="1:5" ht="14.25">
      <c r="A6" s="337"/>
      <c r="D6" s="343"/>
    </row>
    <row r="7" spans="1:5">
      <c r="A7" s="337"/>
      <c r="B7" s="337"/>
      <c r="C7" s="337"/>
      <c r="D7" s="344"/>
    </row>
    <row r="8" spans="1:5" ht="14.25">
      <c r="A8" s="564" t="s">
        <v>327</v>
      </c>
      <c r="B8" s="564"/>
      <c r="C8" s="564"/>
      <c r="D8" s="564"/>
      <c r="E8" s="345" t="s">
        <v>19</v>
      </c>
    </row>
    <row r="9" spans="1:5" ht="14.25">
      <c r="A9" s="565" t="s">
        <v>328</v>
      </c>
      <c r="B9" s="565"/>
      <c r="C9" s="565"/>
      <c r="D9" s="565"/>
      <c r="E9" s="346" t="s">
        <v>303</v>
      </c>
    </row>
    <row r="10" spans="1:5" ht="5.25" customHeight="1">
      <c r="A10" s="347"/>
      <c r="C10" s="347"/>
      <c r="D10" s="347"/>
      <c r="E10" s="348"/>
    </row>
    <row r="11" spans="1:5">
      <c r="A11" s="349" t="s">
        <v>9</v>
      </c>
      <c r="B11" s="349" t="s">
        <v>8</v>
      </c>
      <c r="C11" s="349" t="s">
        <v>7</v>
      </c>
      <c r="D11" s="349" t="s">
        <v>278</v>
      </c>
      <c r="E11" s="350" t="s">
        <v>329</v>
      </c>
    </row>
    <row r="12" spans="1:5">
      <c r="A12" s="351"/>
      <c r="B12" s="351"/>
      <c r="C12" s="351"/>
      <c r="D12" s="351" t="s">
        <v>330</v>
      </c>
      <c r="E12" s="352"/>
    </row>
    <row r="13" spans="1:5">
      <c r="A13" s="351">
        <v>900</v>
      </c>
      <c r="B13" s="353"/>
      <c r="C13" s="351"/>
      <c r="D13" s="351" t="s">
        <v>331</v>
      </c>
      <c r="E13" s="352"/>
    </row>
    <row r="14" spans="1:5">
      <c r="A14" s="351"/>
      <c r="B14" s="351">
        <v>90017</v>
      </c>
      <c r="C14" s="351"/>
      <c r="D14" s="351" t="s">
        <v>332</v>
      </c>
      <c r="E14" s="352"/>
    </row>
    <row r="15" spans="1:5" ht="44.25" customHeight="1">
      <c r="A15" s="354"/>
      <c r="B15" s="354"/>
      <c r="C15" s="355" t="s">
        <v>333</v>
      </c>
      <c r="D15" s="356" t="s">
        <v>334</v>
      </c>
      <c r="E15" s="357">
        <v>12000</v>
      </c>
    </row>
    <row r="16" spans="1:5">
      <c r="A16" s="358"/>
      <c r="B16" s="358"/>
      <c r="C16" s="359" t="s">
        <v>335</v>
      </c>
      <c r="D16" s="360" t="s">
        <v>336</v>
      </c>
      <c r="E16" s="361">
        <v>3975000</v>
      </c>
    </row>
    <row r="17" spans="1:7">
      <c r="A17" s="358"/>
      <c r="B17" s="358"/>
      <c r="C17" s="359" t="s">
        <v>337</v>
      </c>
      <c r="D17" s="360" t="s">
        <v>338</v>
      </c>
      <c r="E17" s="361">
        <v>13300</v>
      </c>
    </row>
    <row r="18" spans="1:7">
      <c r="A18" s="358"/>
      <c r="B18" s="358"/>
      <c r="C18" s="359" t="s">
        <v>339</v>
      </c>
      <c r="D18" s="360" t="s">
        <v>340</v>
      </c>
      <c r="E18" s="361">
        <v>6700</v>
      </c>
    </row>
    <row r="19" spans="1:7" ht="24">
      <c r="A19" s="358"/>
      <c r="B19" s="358"/>
      <c r="C19" s="355">
        <v>2650</v>
      </c>
      <c r="D19" s="362" t="s">
        <v>341</v>
      </c>
      <c r="E19" s="357">
        <v>130000</v>
      </c>
    </row>
    <row r="20" spans="1:7" ht="37.5" customHeight="1">
      <c r="A20" s="358"/>
      <c r="B20" s="358"/>
      <c r="C20" s="363">
        <v>6210</v>
      </c>
      <c r="D20" s="364" t="s">
        <v>342</v>
      </c>
      <c r="E20" s="357">
        <v>1078000</v>
      </c>
    </row>
    <row r="21" spans="1:7">
      <c r="A21" s="358"/>
      <c r="B21" s="358"/>
      <c r="C21" s="365"/>
      <c r="D21" s="365" t="s">
        <v>343</v>
      </c>
      <c r="E21" s="361">
        <v>0</v>
      </c>
    </row>
    <row r="22" spans="1:7">
      <c r="A22" s="358"/>
      <c r="B22" s="358"/>
      <c r="C22" s="366"/>
      <c r="D22" s="367" t="s">
        <v>344</v>
      </c>
      <c r="E22" s="361">
        <v>0</v>
      </c>
    </row>
    <row r="23" spans="1:7">
      <c r="A23" s="358"/>
      <c r="B23" s="358"/>
      <c r="C23" s="365"/>
      <c r="D23" s="368" t="s">
        <v>21</v>
      </c>
      <c r="E23" s="369">
        <f>SUM(E15:E22)</f>
        <v>5215000</v>
      </c>
    </row>
    <row r="24" spans="1:7">
      <c r="A24" s="358"/>
      <c r="B24" s="358"/>
      <c r="C24" s="365"/>
      <c r="D24" s="368" t="s">
        <v>345</v>
      </c>
      <c r="E24" s="369">
        <v>60000</v>
      </c>
      <c r="G24" s="370" t="s">
        <v>19</v>
      </c>
    </row>
    <row r="25" spans="1:7">
      <c r="A25" s="566" t="s">
        <v>346</v>
      </c>
      <c r="B25" s="566"/>
      <c r="C25" s="365"/>
      <c r="D25" s="371" t="s">
        <v>347</v>
      </c>
      <c r="E25" s="372">
        <f>SUM(E23:E24)</f>
        <v>5275000</v>
      </c>
    </row>
    <row r="26" spans="1:7" ht="25.5" customHeight="1">
      <c r="A26" s="349" t="s">
        <v>9</v>
      </c>
      <c r="B26" s="349" t="s">
        <v>8</v>
      </c>
      <c r="C26" s="349" t="s">
        <v>7</v>
      </c>
      <c r="D26" s="349" t="s">
        <v>278</v>
      </c>
      <c r="E26" s="350" t="s">
        <v>329</v>
      </c>
    </row>
    <row r="27" spans="1:7" ht="15.75" customHeight="1">
      <c r="A27" s="373"/>
      <c r="B27" s="373"/>
      <c r="C27" s="374"/>
      <c r="D27" s="375" t="s">
        <v>348</v>
      </c>
      <c r="E27" s="376"/>
    </row>
    <row r="28" spans="1:7" ht="15" customHeight="1">
      <c r="A28" s="375">
        <v>900</v>
      </c>
      <c r="B28" s="374"/>
      <c r="C28" s="375"/>
      <c r="D28" s="375" t="s">
        <v>331</v>
      </c>
      <c r="E28" s="376"/>
    </row>
    <row r="29" spans="1:7" ht="15" customHeight="1">
      <c r="A29" s="375"/>
      <c r="B29" s="375">
        <v>90017</v>
      </c>
      <c r="C29" s="375"/>
      <c r="D29" s="375" t="s">
        <v>332</v>
      </c>
      <c r="E29" s="376"/>
    </row>
    <row r="30" spans="1:7">
      <c r="A30" s="354"/>
      <c r="B30" s="354"/>
      <c r="C30" s="377" t="s">
        <v>349</v>
      </c>
      <c r="D30" s="378" t="s">
        <v>350</v>
      </c>
      <c r="E30" s="379">
        <v>6210</v>
      </c>
    </row>
    <row r="31" spans="1:7">
      <c r="A31" s="358"/>
      <c r="B31" s="358"/>
      <c r="C31" s="377" t="s">
        <v>351</v>
      </c>
      <c r="D31" s="378" t="s">
        <v>352</v>
      </c>
      <c r="E31" s="379">
        <v>1516170</v>
      </c>
    </row>
    <row r="32" spans="1:7">
      <c r="A32" s="358"/>
      <c r="B32" s="358"/>
      <c r="C32" s="377" t="s">
        <v>353</v>
      </c>
      <c r="D32" s="378" t="s">
        <v>354</v>
      </c>
      <c r="E32" s="379">
        <v>123415</v>
      </c>
    </row>
    <row r="33" spans="1:5">
      <c r="A33" s="358"/>
      <c r="B33" s="358"/>
      <c r="C33" s="377" t="s">
        <v>355</v>
      </c>
      <c r="D33" s="378" t="s">
        <v>356</v>
      </c>
      <c r="E33" s="379">
        <v>273000</v>
      </c>
    </row>
    <row r="34" spans="1:5">
      <c r="A34" s="358"/>
      <c r="B34" s="358"/>
      <c r="C34" s="377" t="s">
        <v>357</v>
      </c>
      <c r="D34" s="378" t="s">
        <v>358</v>
      </c>
      <c r="E34" s="379">
        <v>34060</v>
      </c>
    </row>
    <row r="35" spans="1:5" ht="24">
      <c r="A35" s="358"/>
      <c r="B35" s="358"/>
      <c r="C35" s="377" t="s">
        <v>359</v>
      </c>
      <c r="D35" s="378" t="s">
        <v>360</v>
      </c>
      <c r="E35" s="380">
        <v>150</v>
      </c>
    </row>
    <row r="36" spans="1:5">
      <c r="A36" s="358"/>
      <c r="B36" s="358"/>
      <c r="C36" s="377" t="s">
        <v>361</v>
      </c>
      <c r="D36" s="378" t="s">
        <v>362</v>
      </c>
      <c r="E36" s="379">
        <v>20270</v>
      </c>
    </row>
    <row r="37" spans="1:5">
      <c r="A37" s="358"/>
      <c r="B37" s="358"/>
      <c r="C37" s="377" t="s">
        <v>363</v>
      </c>
      <c r="D37" s="378" t="s">
        <v>364</v>
      </c>
      <c r="E37" s="379">
        <v>653500</v>
      </c>
    </row>
    <row r="38" spans="1:5">
      <c r="A38" s="358"/>
      <c r="B38" s="358"/>
      <c r="C38" s="377" t="s">
        <v>365</v>
      </c>
      <c r="D38" s="378" t="s">
        <v>366</v>
      </c>
      <c r="E38" s="379">
        <v>291600</v>
      </c>
    </row>
    <row r="39" spans="1:5">
      <c r="A39" s="358"/>
      <c r="B39" s="358"/>
      <c r="C39" s="377" t="s">
        <v>367</v>
      </c>
      <c r="D39" s="378" t="s">
        <v>368</v>
      </c>
      <c r="E39" s="379">
        <v>61000</v>
      </c>
    </row>
    <row r="40" spans="1:5">
      <c r="A40" s="358"/>
      <c r="B40" s="358"/>
      <c r="C40" s="377" t="s">
        <v>369</v>
      </c>
      <c r="D40" s="378" t="s">
        <v>370</v>
      </c>
      <c r="E40" s="379">
        <v>2600</v>
      </c>
    </row>
    <row r="41" spans="1:5">
      <c r="A41" s="358"/>
      <c r="B41" s="358"/>
      <c r="C41" s="377" t="s">
        <v>371</v>
      </c>
      <c r="D41" s="378" t="s">
        <v>372</v>
      </c>
      <c r="E41" s="379">
        <v>479000</v>
      </c>
    </row>
    <row r="42" spans="1:5">
      <c r="A42" s="358"/>
      <c r="B42" s="358"/>
      <c r="C42" s="377" t="s">
        <v>365</v>
      </c>
      <c r="D42" s="381" t="s">
        <v>373</v>
      </c>
      <c r="E42" s="379">
        <v>11800</v>
      </c>
    </row>
    <row r="43" spans="1:5">
      <c r="A43" s="358"/>
      <c r="B43" s="358"/>
      <c r="C43" s="377" t="s">
        <v>374</v>
      </c>
      <c r="D43" s="378" t="s">
        <v>375</v>
      </c>
      <c r="E43" s="379">
        <v>12420</v>
      </c>
    </row>
    <row r="44" spans="1:5">
      <c r="A44" s="358"/>
      <c r="B44" s="358"/>
      <c r="C44" s="377" t="s">
        <v>376</v>
      </c>
      <c r="D44" s="378" t="s">
        <v>377</v>
      </c>
      <c r="E44" s="379">
        <v>6700</v>
      </c>
    </row>
    <row r="45" spans="1:5">
      <c r="A45" s="358"/>
      <c r="B45" s="358"/>
      <c r="C45" s="377" t="s">
        <v>378</v>
      </c>
      <c r="D45" s="378" t="s">
        <v>379</v>
      </c>
      <c r="E45" s="379">
        <v>49400</v>
      </c>
    </row>
    <row r="46" spans="1:5">
      <c r="A46" s="358"/>
      <c r="B46" s="358"/>
      <c r="C46" s="377" t="s">
        <v>380</v>
      </c>
      <c r="D46" s="378" t="s">
        <v>381</v>
      </c>
      <c r="E46" s="379">
        <v>40000</v>
      </c>
    </row>
    <row r="47" spans="1:5">
      <c r="A47" s="358"/>
      <c r="B47" s="358"/>
      <c r="C47" s="377" t="s">
        <v>382</v>
      </c>
      <c r="D47" s="378" t="s">
        <v>383</v>
      </c>
      <c r="E47" s="379">
        <v>390985</v>
      </c>
    </row>
    <row r="48" spans="1:5">
      <c r="A48" s="358"/>
      <c r="B48" s="358"/>
      <c r="C48" s="377" t="s">
        <v>384</v>
      </c>
      <c r="D48" s="378" t="s">
        <v>385</v>
      </c>
      <c r="E48" s="379">
        <v>3540</v>
      </c>
    </row>
    <row r="49" spans="1:5">
      <c r="A49" s="358"/>
      <c r="B49" s="358"/>
      <c r="C49" s="377" t="s">
        <v>386</v>
      </c>
      <c r="D49" s="378" t="s">
        <v>387</v>
      </c>
      <c r="E49" s="379">
        <v>1260</v>
      </c>
    </row>
    <row r="50" spans="1:5">
      <c r="A50" s="358"/>
      <c r="B50" s="358"/>
      <c r="C50" s="377" t="s">
        <v>388</v>
      </c>
      <c r="D50" s="382" t="s">
        <v>389</v>
      </c>
      <c r="E50" s="379">
        <v>72900</v>
      </c>
    </row>
    <row r="51" spans="1:5" ht="24">
      <c r="A51" s="358"/>
      <c r="B51" s="358"/>
      <c r="C51" s="377" t="s">
        <v>390</v>
      </c>
      <c r="D51" s="378" t="s">
        <v>391</v>
      </c>
      <c r="E51" s="380">
        <v>8500</v>
      </c>
    </row>
    <row r="52" spans="1:5">
      <c r="A52" s="358"/>
      <c r="B52" s="358"/>
      <c r="C52" s="377" t="s">
        <v>392</v>
      </c>
      <c r="D52" s="383" t="s">
        <v>393</v>
      </c>
      <c r="E52" s="379">
        <v>5520</v>
      </c>
    </row>
    <row r="53" spans="1:5">
      <c r="A53" s="566" t="s">
        <v>19</v>
      </c>
      <c r="B53" s="566"/>
      <c r="C53" s="384">
        <v>6070</v>
      </c>
      <c r="D53" s="360" t="s">
        <v>394</v>
      </c>
      <c r="E53" s="379">
        <v>1050000</v>
      </c>
    </row>
    <row r="54" spans="1:5">
      <c r="A54" s="385"/>
      <c r="B54" s="385"/>
      <c r="C54" s="384">
        <v>6080</v>
      </c>
      <c r="D54" s="360" t="s">
        <v>395</v>
      </c>
      <c r="E54" s="379">
        <v>78000</v>
      </c>
    </row>
    <row r="55" spans="1:5">
      <c r="A55" s="358"/>
      <c r="B55" s="358"/>
      <c r="C55" s="353"/>
      <c r="D55" s="360" t="s">
        <v>396</v>
      </c>
      <c r="E55" s="379"/>
    </row>
    <row r="56" spans="1:5">
      <c r="A56" s="358"/>
      <c r="B56" s="358"/>
      <c r="C56" s="353"/>
      <c r="D56" s="360" t="s">
        <v>397</v>
      </c>
      <c r="E56" s="379">
        <v>0</v>
      </c>
    </row>
    <row r="57" spans="1:5">
      <c r="A57" s="358"/>
      <c r="B57" s="358"/>
      <c r="C57" s="353"/>
      <c r="D57" s="386" t="s">
        <v>398</v>
      </c>
      <c r="E57" s="387">
        <f>SUM(E30:E56)</f>
        <v>5192000</v>
      </c>
    </row>
    <row r="58" spans="1:5">
      <c r="A58" s="358"/>
      <c r="B58" s="358"/>
      <c r="C58" s="353"/>
      <c r="D58" s="386" t="s">
        <v>399</v>
      </c>
      <c r="E58" s="388">
        <v>0</v>
      </c>
    </row>
    <row r="59" spans="1:5">
      <c r="A59" s="358"/>
      <c r="B59" s="358"/>
      <c r="C59" s="353"/>
      <c r="D59" s="389" t="s">
        <v>400</v>
      </c>
      <c r="E59" s="388">
        <v>0</v>
      </c>
    </row>
    <row r="60" spans="1:5" ht="24">
      <c r="A60" s="358"/>
      <c r="B60" s="358"/>
      <c r="C60" s="353"/>
      <c r="D60" s="389" t="s">
        <v>401</v>
      </c>
      <c r="E60" s="388"/>
    </row>
    <row r="61" spans="1:5">
      <c r="A61" s="566" t="s">
        <v>19</v>
      </c>
      <c r="B61" s="566"/>
      <c r="C61" s="353"/>
      <c r="D61" s="386" t="s">
        <v>402</v>
      </c>
      <c r="E61" s="388">
        <v>83000</v>
      </c>
    </row>
    <row r="62" spans="1:5">
      <c r="A62" s="358"/>
      <c r="B62" s="358"/>
      <c r="C62" s="353"/>
      <c r="D62" s="390" t="s">
        <v>403</v>
      </c>
      <c r="E62" s="391">
        <f>SUM(E57:E61)</f>
        <v>5275000</v>
      </c>
    </row>
  </sheetData>
  <mergeCells count="5">
    <mergeCell ref="A8:D8"/>
    <mergeCell ref="A9:D9"/>
    <mergeCell ref="A25:B25"/>
    <mergeCell ref="A53:B53"/>
    <mergeCell ref="A61:B61"/>
  </mergeCells>
  <pageMargins left="0.75" right="0.75" top="1" bottom="1" header="0.5" footer="0.5"/>
  <pageSetup paperSize="9" scale="72" fitToHeight="0" orientation="portrait" r:id="rId1"/>
  <headerFooter alignWithMargins="0"/>
  <colBreaks count="1" manualBreakCount="1">
    <brk id="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8"/>
  <sheetViews>
    <sheetView topLeftCell="B1" workbookViewId="0">
      <selection activeCell="B2" sqref="B2:B5"/>
    </sheetView>
  </sheetViews>
  <sheetFormatPr defaultRowHeight="14.25"/>
  <cols>
    <col min="1" max="1" width="23.7109375" style="170" customWidth="1"/>
    <col min="2" max="2" width="56.85546875" style="170" customWidth="1"/>
    <col min="3" max="3" width="20.140625" style="170" customWidth="1"/>
    <col min="4" max="4" width="7.28515625" style="170" customWidth="1"/>
    <col min="5" max="5" width="8.42578125" style="170" customWidth="1"/>
    <col min="6" max="6" width="15.42578125" style="170" customWidth="1"/>
    <col min="7" max="255" width="9.140625" style="170"/>
    <col min="256" max="256" width="23.7109375" style="170" customWidth="1"/>
    <col min="257" max="257" width="56.85546875" style="170" customWidth="1"/>
    <col min="258" max="258" width="20.140625" style="170" customWidth="1"/>
    <col min="259" max="259" width="7.28515625" style="170" customWidth="1"/>
    <col min="260" max="260" width="8.42578125" style="170" customWidth="1"/>
    <col min="261" max="261" width="15.42578125" style="170" customWidth="1"/>
    <col min="262" max="262" width="15.28515625" style="170" customWidth="1"/>
    <col min="263" max="511" width="9.140625" style="170"/>
    <col min="512" max="512" width="23.7109375" style="170" customWidth="1"/>
    <col min="513" max="513" width="56.85546875" style="170" customWidth="1"/>
    <col min="514" max="514" width="20.140625" style="170" customWidth="1"/>
    <col min="515" max="515" width="7.28515625" style="170" customWidth="1"/>
    <col min="516" max="516" width="8.42578125" style="170" customWidth="1"/>
    <col min="517" max="517" width="15.42578125" style="170" customWidth="1"/>
    <col min="518" max="518" width="15.28515625" style="170" customWidth="1"/>
    <col min="519" max="767" width="9.140625" style="170"/>
    <col min="768" max="768" width="23.7109375" style="170" customWidth="1"/>
    <col min="769" max="769" width="56.85546875" style="170" customWidth="1"/>
    <col min="770" max="770" width="20.140625" style="170" customWidth="1"/>
    <col min="771" max="771" width="7.28515625" style="170" customWidth="1"/>
    <col min="772" max="772" width="8.42578125" style="170" customWidth="1"/>
    <col min="773" max="773" width="15.42578125" style="170" customWidth="1"/>
    <col min="774" max="774" width="15.28515625" style="170" customWidth="1"/>
    <col min="775" max="1023" width="9.140625" style="170"/>
    <col min="1024" max="1024" width="23.7109375" style="170" customWidth="1"/>
    <col min="1025" max="1025" width="56.85546875" style="170" customWidth="1"/>
    <col min="1026" max="1026" width="20.140625" style="170" customWidth="1"/>
    <col min="1027" max="1027" width="7.28515625" style="170" customWidth="1"/>
    <col min="1028" max="1028" width="8.42578125" style="170" customWidth="1"/>
    <col min="1029" max="1029" width="15.42578125" style="170" customWidth="1"/>
    <col min="1030" max="1030" width="15.28515625" style="170" customWidth="1"/>
    <col min="1031" max="1279" width="9.140625" style="170"/>
    <col min="1280" max="1280" width="23.7109375" style="170" customWidth="1"/>
    <col min="1281" max="1281" width="56.85546875" style="170" customWidth="1"/>
    <col min="1282" max="1282" width="20.140625" style="170" customWidth="1"/>
    <col min="1283" max="1283" width="7.28515625" style="170" customWidth="1"/>
    <col min="1284" max="1284" width="8.42578125" style="170" customWidth="1"/>
    <col min="1285" max="1285" width="15.42578125" style="170" customWidth="1"/>
    <col min="1286" max="1286" width="15.28515625" style="170" customWidth="1"/>
    <col min="1287" max="1535" width="9.140625" style="170"/>
    <col min="1536" max="1536" width="23.7109375" style="170" customWidth="1"/>
    <col min="1537" max="1537" width="56.85546875" style="170" customWidth="1"/>
    <col min="1538" max="1538" width="20.140625" style="170" customWidth="1"/>
    <col min="1539" max="1539" width="7.28515625" style="170" customWidth="1"/>
    <col min="1540" max="1540" width="8.42578125" style="170" customWidth="1"/>
    <col min="1541" max="1541" width="15.42578125" style="170" customWidth="1"/>
    <col min="1542" max="1542" width="15.28515625" style="170" customWidth="1"/>
    <col min="1543" max="1791" width="9.140625" style="170"/>
    <col min="1792" max="1792" width="23.7109375" style="170" customWidth="1"/>
    <col min="1793" max="1793" width="56.85546875" style="170" customWidth="1"/>
    <col min="1794" max="1794" width="20.140625" style="170" customWidth="1"/>
    <col min="1795" max="1795" width="7.28515625" style="170" customWidth="1"/>
    <col min="1796" max="1796" width="8.42578125" style="170" customWidth="1"/>
    <col min="1797" max="1797" width="15.42578125" style="170" customWidth="1"/>
    <col min="1798" max="1798" width="15.28515625" style="170" customWidth="1"/>
    <col min="1799" max="2047" width="9.140625" style="170"/>
    <col min="2048" max="2048" width="23.7109375" style="170" customWidth="1"/>
    <col min="2049" max="2049" width="56.85546875" style="170" customWidth="1"/>
    <col min="2050" max="2050" width="20.140625" style="170" customWidth="1"/>
    <col min="2051" max="2051" width="7.28515625" style="170" customWidth="1"/>
    <col min="2052" max="2052" width="8.42578125" style="170" customWidth="1"/>
    <col min="2053" max="2053" width="15.42578125" style="170" customWidth="1"/>
    <col min="2054" max="2054" width="15.28515625" style="170" customWidth="1"/>
    <col min="2055" max="2303" width="9.140625" style="170"/>
    <col min="2304" max="2304" width="23.7109375" style="170" customWidth="1"/>
    <col min="2305" max="2305" width="56.85546875" style="170" customWidth="1"/>
    <col min="2306" max="2306" width="20.140625" style="170" customWidth="1"/>
    <col min="2307" max="2307" width="7.28515625" style="170" customWidth="1"/>
    <col min="2308" max="2308" width="8.42578125" style="170" customWidth="1"/>
    <col min="2309" max="2309" width="15.42578125" style="170" customWidth="1"/>
    <col min="2310" max="2310" width="15.28515625" style="170" customWidth="1"/>
    <col min="2311" max="2559" width="9.140625" style="170"/>
    <col min="2560" max="2560" width="23.7109375" style="170" customWidth="1"/>
    <col min="2561" max="2561" width="56.85546875" style="170" customWidth="1"/>
    <col min="2562" max="2562" width="20.140625" style="170" customWidth="1"/>
    <col min="2563" max="2563" width="7.28515625" style="170" customWidth="1"/>
    <col min="2564" max="2564" width="8.42578125" style="170" customWidth="1"/>
    <col min="2565" max="2565" width="15.42578125" style="170" customWidth="1"/>
    <col min="2566" max="2566" width="15.28515625" style="170" customWidth="1"/>
    <col min="2567" max="2815" width="9.140625" style="170"/>
    <col min="2816" max="2816" width="23.7109375" style="170" customWidth="1"/>
    <col min="2817" max="2817" width="56.85546875" style="170" customWidth="1"/>
    <col min="2818" max="2818" width="20.140625" style="170" customWidth="1"/>
    <col min="2819" max="2819" width="7.28515625" style="170" customWidth="1"/>
    <col min="2820" max="2820" width="8.42578125" style="170" customWidth="1"/>
    <col min="2821" max="2821" width="15.42578125" style="170" customWidth="1"/>
    <col min="2822" max="2822" width="15.28515625" style="170" customWidth="1"/>
    <col min="2823" max="3071" width="9.140625" style="170"/>
    <col min="3072" max="3072" width="23.7109375" style="170" customWidth="1"/>
    <col min="3073" max="3073" width="56.85546875" style="170" customWidth="1"/>
    <col min="3074" max="3074" width="20.140625" style="170" customWidth="1"/>
    <col min="3075" max="3075" width="7.28515625" style="170" customWidth="1"/>
    <col min="3076" max="3076" width="8.42578125" style="170" customWidth="1"/>
    <col min="3077" max="3077" width="15.42578125" style="170" customWidth="1"/>
    <col min="3078" max="3078" width="15.28515625" style="170" customWidth="1"/>
    <col min="3079" max="3327" width="9.140625" style="170"/>
    <col min="3328" max="3328" width="23.7109375" style="170" customWidth="1"/>
    <col min="3329" max="3329" width="56.85546875" style="170" customWidth="1"/>
    <col min="3330" max="3330" width="20.140625" style="170" customWidth="1"/>
    <col min="3331" max="3331" width="7.28515625" style="170" customWidth="1"/>
    <col min="3332" max="3332" width="8.42578125" style="170" customWidth="1"/>
    <col min="3333" max="3333" width="15.42578125" style="170" customWidth="1"/>
    <col min="3334" max="3334" width="15.28515625" style="170" customWidth="1"/>
    <col min="3335" max="3583" width="9.140625" style="170"/>
    <col min="3584" max="3584" width="23.7109375" style="170" customWidth="1"/>
    <col min="3585" max="3585" width="56.85546875" style="170" customWidth="1"/>
    <col min="3586" max="3586" width="20.140625" style="170" customWidth="1"/>
    <col min="3587" max="3587" width="7.28515625" style="170" customWidth="1"/>
    <col min="3588" max="3588" width="8.42578125" style="170" customWidth="1"/>
    <col min="3589" max="3589" width="15.42578125" style="170" customWidth="1"/>
    <col min="3590" max="3590" width="15.28515625" style="170" customWidth="1"/>
    <col min="3591" max="3839" width="9.140625" style="170"/>
    <col min="3840" max="3840" width="23.7109375" style="170" customWidth="1"/>
    <col min="3841" max="3841" width="56.85546875" style="170" customWidth="1"/>
    <col min="3842" max="3842" width="20.140625" style="170" customWidth="1"/>
    <col min="3843" max="3843" width="7.28515625" style="170" customWidth="1"/>
    <col min="3844" max="3844" width="8.42578125" style="170" customWidth="1"/>
    <col min="3845" max="3845" width="15.42578125" style="170" customWidth="1"/>
    <col min="3846" max="3846" width="15.28515625" style="170" customWidth="1"/>
    <col min="3847" max="4095" width="9.140625" style="170"/>
    <col min="4096" max="4096" width="23.7109375" style="170" customWidth="1"/>
    <col min="4097" max="4097" width="56.85546875" style="170" customWidth="1"/>
    <col min="4098" max="4098" width="20.140625" style="170" customWidth="1"/>
    <col min="4099" max="4099" width="7.28515625" style="170" customWidth="1"/>
    <col min="4100" max="4100" width="8.42578125" style="170" customWidth="1"/>
    <col min="4101" max="4101" width="15.42578125" style="170" customWidth="1"/>
    <col min="4102" max="4102" width="15.28515625" style="170" customWidth="1"/>
    <col min="4103" max="4351" width="9.140625" style="170"/>
    <col min="4352" max="4352" width="23.7109375" style="170" customWidth="1"/>
    <col min="4353" max="4353" width="56.85546875" style="170" customWidth="1"/>
    <col min="4354" max="4354" width="20.140625" style="170" customWidth="1"/>
    <col min="4355" max="4355" width="7.28515625" style="170" customWidth="1"/>
    <col min="4356" max="4356" width="8.42578125" style="170" customWidth="1"/>
    <col min="4357" max="4357" width="15.42578125" style="170" customWidth="1"/>
    <col min="4358" max="4358" width="15.28515625" style="170" customWidth="1"/>
    <col min="4359" max="4607" width="9.140625" style="170"/>
    <col min="4608" max="4608" width="23.7109375" style="170" customWidth="1"/>
    <col min="4609" max="4609" width="56.85546875" style="170" customWidth="1"/>
    <col min="4610" max="4610" width="20.140625" style="170" customWidth="1"/>
    <col min="4611" max="4611" width="7.28515625" style="170" customWidth="1"/>
    <col min="4612" max="4612" width="8.42578125" style="170" customWidth="1"/>
    <col min="4613" max="4613" width="15.42578125" style="170" customWidth="1"/>
    <col min="4614" max="4614" width="15.28515625" style="170" customWidth="1"/>
    <col min="4615" max="4863" width="9.140625" style="170"/>
    <col min="4864" max="4864" width="23.7109375" style="170" customWidth="1"/>
    <col min="4865" max="4865" width="56.85546875" style="170" customWidth="1"/>
    <col min="4866" max="4866" width="20.140625" style="170" customWidth="1"/>
    <col min="4867" max="4867" width="7.28515625" style="170" customWidth="1"/>
    <col min="4868" max="4868" width="8.42578125" style="170" customWidth="1"/>
    <col min="4869" max="4869" width="15.42578125" style="170" customWidth="1"/>
    <col min="4870" max="4870" width="15.28515625" style="170" customWidth="1"/>
    <col min="4871" max="5119" width="9.140625" style="170"/>
    <col min="5120" max="5120" width="23.7109375" style="170" customWidth="1"/>
    <col min="5121" max="5121" width="56.85546875" style="170" customWidth="1"/>
    <col min="5122" max="5122" width="20.140625" style="170" customWidth="1"/>
    <col min="5123" max="5123" width="7.28515625" style="170" customWidth="1"/>
    <col min="5124" max="5124" width="8.42578125" style="170" customWidth="1"/>
    <col min="5125" max="5125" width="15.42578125" style="170" customWidth="1"/>
    <col min="5126" max="5126" width="15.28515625" style="170" customWidth="1"/>
    <col min="5127" max="5375" width="9.140625" style="170"/>
    <col min="5376" max="5376" width="23.7109375" style="170" customWidth="1"/>
    <col min="5377" max="5377" width="56.85546875" style="170" customWidth="1"/>
    <col min="5378" max="5378" width="20.140625" style="170" customWidth="1"/>
    <col min="5379" max="5379" width="7.28515625" style="170" customWidth="1"/>
    <col min="5380" max="5380" width="8.42578125" style="170" customWidth="1"/>
    <col min="5381" max="5381" width="15.42578125" style="170" customWidth="1"/>
    <col min="5382" max="5382" width="15.28515625" style="170" customWidth="1"/>
    <col min="5383" max="5631" width="9.140625" style="170"/>
    <col min="5632" max="5632" width="23.7109375" style="170" customWidth="1"/>
    <col min="5633" max="5633" width="56.85546875" style="170" customWidth="1"/>
    <col min="5634" max="5634" width="20.140625" style="170" customWidth="1"/>
    <col min="5635" max="5635" width="7.28515625" style="170" customWidth="1"/>
    <col min="5636" max="5636" width="8.42578125" style="170" customWidth="1"/>
    <col min="5637" max="5637" width="15.42578125" style="170" customWidth="1"/>
    <col min="5638" max="5638" width="15.28515625" style="170" customWidth="1"/>
    <col min="5639" max="5887" width="9.140625" style="170"/>
    <col min="5888" max="5888" width="23.7109375" style="170" customWidth="1"/>
    <col min="5889" max="5889" width="56.85546875" style="170" customWidth="1"/>
    <col min="5890" max="5890" width="20.140625" style="170" customWidth="1"/>
    <col min="5891" max="5891" width="7.28515625" style="170" customWidth="1"/>
    <col min="5892" max="5892" width="8.42578125" style="170" customWidth="1"/>
    <col min="5893" max="5893" width="15.42578125" style="170" customWidth="1"/>
    <col min="5894" max="5894" width="15.28515625" style="170" customWidth="1"/>
    <col min="5895" max="6143" width="9.140625" style="170"/>
    <col min="6144" max="6144" width="23.7109375" style="170" customWidth="1"/>
    <col min="6145" max="6145" width="56.85546875" style="170" customWidth="1"/>
    <col min="6146" max="6146" width="20.140625" style="170" customWidth="1"/>
    <col min="6147" max="6147" width="7.28515625" style="170" customWidth="1"/>
    <col min="6148" max="6148" width="8.42578125" style="170" customWidth="1"/>
    <col min="6149" max="6149" width="15.42578125" style="170" customWidth="1"/>
    <col min="6150" max="6150" width="15.28515625" style="170" customWidth="1"/>
    <col min="6151" max="6399" width="9.140625" style="170"/>
    <col min="6400" max="6400" width="23.7109375" style="170" customWidth="1"/>
    <col min="6401" max="6401" width="56.85546875" style="170" customWidth="1"/>
    <col min="6402" max="6402" width="20.140625" style="170" customWidth="1"/>
    <col min="6403" max="6403" width="7.28515625" style="170" customWidth="1"/>
    <col min="6404" max="6404" width="8.42578125" style="170" customWidth="1"/>
    <col min="6405" max="6405" width="15.42578125" style="170" customWidth="1"/>
    <col min="6406" max="6406" width="15.28515625" style="170" customWidth="1"/>
    <col min="6407" max="6655" width="9.140625" style="170"/>
    <col min="6656" max="6656" width="23.7109375" style="170" customWidth="1"/>
    <col min="6657" max="6657" width="56.85546875" style="170" customWidth="1"/>
    <col min="6658" max="6658" width="20.140625" style="170" customWidth="1"/>
    <col min="6659" max="6659" width="7.28515625" style="170" customWidth="1"/>
    <col min="6660" max="6660" width="8.42578125" style="170" customWidth="1"/>
    <col min="6661" max="6661" width="15.42578125" style="170" customWidth="1"/>
    <col min="6662" max="6662" width="15.28515625" style="170" customWidth="1"/>
    <col min="6663" max="6911" width="9.140625" style="170"/>
    <col min="6912" max="6912" width="23.7109375" style="170" customWidth="1"/>
    <col min="6913" max="6913" width="56.85546875" style="170" customWidth="1"/>
    <col min="6914" max="6914" width="20.140625" style="170" customWidth="1"/>
    <col min="6915" max="6915" width="7.28515625" style="170" customWidth="1"/>
    <col min="6916" max="6916" width="8.42578125" style="170" customWidth="1"/>
    <col min="6917" max="6917" width="15.42578125" style="170" customWidth="1"/>
    <col min="6918" max="6918" width="15.28515625" style="170" customWidth="1"/>
    <col min="6919" max="7167" width="9.140625" style="170"/>
    <col min="7168" max="7168" width="23.7109375" style="170" customWidth="1"/>
    <col min="7169" max="7169" width="56.85546875" style="170" customWidth="1"/>
    <col min="7170" max="7170" width="20.140625" style="170" customWidth="1"/>
    <col min="7171" max="7171" width="7.28515625" style="170" customWidth="1"/>
    <col min="7172" max="7172" width="8.42578125" style="170" customWidth="1"/>
    <col min="7173" max="7173" width="15.42578125" style="170" customWidth="1"/>
    <col min="7174" max="7174" width="15.28515625" style="170" customWidth="1"/>
    <col min="7175" max="7423" width="9.140625" style="170"/>
    <col min="7424" max="7424" width="23.7109375" style="170" customWidth="1"/>
    <col min="7425" max="7425" width="56.85546875" style="170" customWidth="1"/>
    <col min="7426" max="7426" width="20.140625" style="170" customWidth="1"/>
    <col min="7427" max="7427" width="7.28515625" style="170" customWidth="1"/>
    <col min="7428" max="7428" width="8.42578125" style="170" customWidth="1"/>
    <col min="7429" max="7429" width="15.42578125" style="170" customWidth="1"/>
    <col min="7430" max="7430" width="15.28515625" style="170" customWidth="1"/>
    <col min="7431" max="7679" width="9.140625" style="170"/>
    <col min="7680" max="7680" width="23.7109375" style="170" customWidth="1"/>
    <col min="7681" max="7681" width="56.85546875" style="170" customWidth="1"/>
    <col min="7682" max="7682" width="20.140625" style="170" customWidth="1"/>
    <col min="7683" max="7683" width="7.28515625" style="170" customWidth="1"/>
    <col min="7684" max="7684" width="8.42578125" style="170" customWidth="1"/>
    <col min="7685" max="7685" width="15.42578125" style="170" customWidth="1"/>
    <col min="7686" max="7686" width="15.28515625" style="170" customWidth="1"/>
    <col min="7687" max="7935" width="9.140625" style="170"/>
    <col min="7936" max="7936" width="23.7109375" style="170" customWidth="1"/>
    <col min="7937" max="7937" width="56.85546875" style="170" customWidth="1"/>
    <col min="7938" max="7938" width="20.140625" style="170" customWidth="1"/>
    <col min="7939" max="7939" width="7.28515625" style="170" customWidth="1"/>
    <col min="7940" max="7940" width="8.42578125" style="170" customWidth="1"/>
    <col min="7941" max="7941" width="15.42578125" style="170" customWidth="1"/>
    <col min="7942" max="7942" width="15.28515625" style="170" customWidth="1"/>
    <col min="7943" max="8191" width="9.140625" style="170"/>
    <col min="8192" max="8192" width="23.7109375" style="170" customWidth="1"/>
    <col min="8193" max="8193" width="56.85546875" style="170" customWidth="1"/>
    <col min="8194" max="8194" width="20.140625" style="170" customWidth="1"/>
    <col min="8195" max="8195" width="7.28515625" style="170" customWidth="1"/>
    <col min="8196" max="8196" width="8.42578125" style="170" customWidth="1"/>
    <col min="8197" max="8197" width="15.42578125" style="170" customWidth="1"/>
    <col min="8198" max="8198" width="15.28515625" style="170" customWidth="1"/>
    <col min="8199" max="8447" width="9.140625" style="170"/>
    <col min="8448" max="8448" width="23.7109375" style="170" customWidth="1"/>
    <col min="8449" max="8449" width="56.85546875" style="170" customWidth="1"/>
    <col min="8450" max="8450" width="20.140625" style="170" customWidth="1"/>
    <col min="8451" max="8451" width="7.28515625" style="170" customWidth="1"/>
    <col min="8452" max="8452" width="8.42578125" style="170" customWidth="1"/>
    <col min="8453" max="8453" width="15.42578125" style="170" customWidth="1"/>
    <col min="8454" max="8454" width="15.28515625" style="170" customWidth="1"/>
    <col min="8455" max="8703" width="9.140625" style="170"/>
    <col min="8704" max="8704" width="23.7109375" style="170" customWidth="1"/>
    <col min="8705" max="8705" width="56.85546875" style="170" customWidth="1"/>
    <col min="8706" max="8706" width="20.140625" style="170" customWidth="1"/>
    <col min="8707" max="8707" width="7.28515625" style="170" customWidth="1"/>
    <col min="8708" max="8708" width="8.42578125" style="170" customWidth="1"/>
    <col min="8709" max="8709" width="15.42578125" style="170" customWidth="1"/>
    <col min="8710" max="8710" width="15.28515625" style="170" customWidth="1"/>
    <col min="8711" max="8959" width="9.140625" style="170"/>
    <col min="8960" max="8960" width="23.7109375" style="170" customWidth="1"/>
    <col min="8961" max="8961" width="56.85546875" style="170" customWidth="1"/>
    <col min="8962" max="8962" width="20.140625" style="170" customWidth="1"/>
    <col min="8963" max="8963" width="7.28515625" style="170" customWidth="1"/>
    <col min="8964" max="8964" width="8.42578125" style="170" customWidth="1"/>
    <col min="8965" max="8965" width="15.42578125" style="170" customWidth="1"/>
    <col min="8966" max="8966" width="15.28515625" style="170" customWidth="1"/>
    <col min="8967" max="9215" width="9.140625" style="170"/>
    <col min="9216" max="9216" width="23.7109375" style="170" customWidth="1"/>
    <col min="9217" max="9217" width="56.85546875" style="170" customWidth="1"/>
    <col min="9218" max="9218" width="20.140625" style="170" customWidth="1"/>
    <col min="9219" max="9219" width="7.28515625" style="170" customWidth="1"/>
    <col min="9220" max="9220" width="8.42578125" style="170" customWidth="1"/>
    <col min="9221" max="9221" width="15.42578125" style="170" customWidth="1"/>
    <col min="9222" max="9222" width="15.28515625" style="170" customWidth="1"/>
    <col min="9223" max="9471" width="9.140625" style="170"/>
    <col min="9472" max="9472" width="23.7109375" style="170" customWidth="1"/>
    <col min="9473" max="9473" width="56.85546875" style="170" customWidth="1"/>
    <col min="9474" max="9474" width="20.140625" style="170" customWidth="1"/>
    <col min="9475" max="9475" width="7.28515625" style="170" customWidth="1"/>
    <col min="9476" max="9476" width="8.42578125" style="170" customWidth="1"/>
    <col min="9477" max="9477" width="15.42578125" style="170" customWidth="1"/>
    <col min="9478" max="9478" width="15.28515625" style="170" customWidth="1"/>
    <col min="9479" max="9727" width="9.140625" style="170"/>
    <col min="9728" max="9728" width="23.7109375" style="170" customWidth="1"/>
    <col min="9729" max="9729" width="56.85546875" style="170" customWidth="1"/>
    <col min="9730" max="9730" width="20.140625" style="170" customWidth="1"/>
    <col min="9731" max="9731" width="7.28515625" style="170" customWidth="1"/>
    <col min="9732" max="9732" width="8.42578125" style="170" customWidth="1"/>
    <col min="9733" max="9733" width="15.42578125" style="170" customWidth="1"/>
    <col min="9734" max="9734" width="15.28515625" style="170" customWidth="1"/>
    <col min="9735" max="9983" width="9.140625" style="170"/>
    <col min="9984" max="9984" width="23.7109375" style="170" customWidth="1"/>
    <col min="9985" max="9985" width="56.85546875" style="170" customWidth="1"/>
    <col min="9986" max="9986" width="20.140625" style="170" customWidth="1"/>
    <col min="9987" max="9987" width="7.28515625" style="170" customWidth="1"/>
    <col min="9988" max="9988" width="8.42578125" style="170" customWidth="1"/>
    <col min="9989" max="9989" width="15.42578125" style="170" customWidth="1"/>
    <col min="9990" max="9990" width="15.28515625" style="170" customWidth="1"/>
    <col min="9991" max="10239" width="9.140625" style="170"/>
    <col min="10240" max="10240" width="23.7109375" style="170" customWidth="1"/>
    <col min="10241" max="10241" width="56.85546875" style="170" customWidth="1"/>
    <col min="10242" max="10242" width="20.140625" style="170" customWidth="1"/>
    <col min="10243" max="10243" width="7.28515625" style="170" customWidth="1"/>
    <col min="10244" max="10244" width="8.42578125" style="170" customWidth="1"/>
    <col min="10245" max="10245" width="15.42578125" style="170" customWidth="1"/>
    <col min="10246" max="10246" width="15.28515625" style="170" customWidth="1"/>
    <col min="10247" max="10495" width="9.140625" style="170"/>
    <col min="10496" max="10496" width="23.7109375" style="170" customWidth="1"/>
    <col min="10497" max="10497" width="56.85546875" style="170" customWidth="1"/>
    <col min="10498" max="10498" width="20.140625" style="170" customWidth="1"/>
    <col min="10499" max="10499" width="7.28515625" style="170" customWidth="1"/>
    <col min="10500" max="10500" width="8.42578125" style="170" customWidth="1"/>
    <col min="10501" max="10501" width="15.42578125" style="170" customWidth="1"/>
    <col min="10502" max="10502" width="15.28515625" style="170" customWidth="1"/>
    <col min="10503" max="10751" width="9.140625" style="170"/>
    <col min="10752" max="10752" width="23.7109375" style="170" customWidth="1"/>
    <col min="10753" max="10753" width="56.85546875" style="170" customWidth="1"/>
    <col min="10754" max="10754" width="20.140625" style="170" customWidth="1"/>
    <col min="10755" max="10755" width="7.28515625" style="170" customWidth="1"/>
    <col min="10756" max="10756" width="8.42578125" style="170" customWidth="1"/>
    <col min="10757" max="10757" width="15.42578125" style="170" customWidth="1"/>
    <col min="10758" max="10758" width="15.28515625" style="170" customWidth="1"/>
    <col min="10759" max="11007" width="9.140625" style="170"/>
    <col min="11008" max="11008" width="23.7109375" style="170" customWidth="1"/>
    <col min="11009" max="11009" width="56.85546875" style="170" customWidth="1"/>
    <col min="11010" max="11010" width="20.140625" style="170" customWidth="1"/>
    <col min="11011" max="11011" width="7.28515625" style="170" customWidth="1"/>
    <col min="11012" max="11012" width="8.42578125" style="170" customWidth="1"/>
    <col min="11013" max="11013" width="15.42578125" style="170" customWidth="1"/>
    <col min="11014" max="11014" width="15.28515625" style="170" customWidth="1"/>
    <col min="11015" max="11263" width="9.140625" style="170"/>
    <col min="11264" max="11264" width="23.7109375" style="170" customWidth="1"/>
    <col min="11265" max="11265" width="56.85546875" style="170" customWidth="1"/>
    <col min="11266" max="11266" width="20.140625" style="170" customWidth="1"/>
    <col min="11267" max="11267" width="7.28515625" style="170" customWidth="1"/>
    <col min="11268" max="11268" width="8.42578125" style="170" customWidth="1"/>
    <col min="11269" max="11269" width="15.42578125" style="170" customWidth="1"/>
    <col min="11270" max="11270" width="15.28515625" style="170" customWidth="1"/>
    <col min="11271" max="11519" width="9.140625" style="170"/>
    <col min="11520" max="11520" width="23.7109375" style="170" customWidth="1"/>
    <col min="11521" max="11521" width="56.85546875" style="170" customWidth="1"/>
    <col min="11522" max="11522" width="20.140625" style="170" customWidth="1"/>
    <col min="11523" max="11523" width="7.28515625" style="170" customWidth="1"/>
    <col min="11524" max="11524" width="8.42578125" style="170" customWidth="1"/>
    <col min="11525" max="11525" width="15.42578125" style="170" customWidth="1"/>
    <col min="11526" max="11526" width="15.28515625" style="170" customWidth="1"/>
    <col min="11527" max="11775" width="9.140625" style="170"/>
    <col min="11776" max="11776" width="23.7109375" style="170" customWidth="1"/>
    <col min="11777" max="11777" width="56.85546875" style="170" customWidth="1"/>
    <col min="11778" max="11778" width="20.140625" style="170" customWidth="1"/>
    <col min="11779" max="11779" width="7.28515625" style="170" customWidth="1"/>
    <col min="11780" max="11780" width="8.42578125" style="170" customWidth="1"/>
    <col min="11781" max="11781" width="15.42578125" style="170" customWidth="1"/>
    <col min="11782" max="11782" width="15.28515625" style="170" customWidth="1"/>
    <col min="11783" max="12031" width="9.140625" style="170"/>
    <col min="12032" max="12032" width="23.7109375" style="170" customWidth="1"/>
    <col min="12033" max="12033" width="56.85546875" style="170" customWidth="1"/>
    <col min="12034" max="12034" width="20.140625" style="170" customWidth="1"/>
    <col min="12035" max="12035" width="7.28515625" style="170" customWidth="1"/>
    <col min="12036" max="12036" width="8.42578125" style="170" customWidth="1"/>
    <col min="12037" max="12037" width="15.42578125" style="170" customWidth="1"/>
    <col min="12038" max="12038" width="15.28515625" style="170" customWidth="1"/>
    <col min="12039" max="12287" width="9.140625" style="170"/>
    <col min="12288" max="12288" width="23.7109375" style="170" customWidth="1"/>
    <col min="12289" max="12289" width="56.85546875" style="170" customWidth="1"/>
    <col min="12290" max="12290" width="20.140625" style="170" customWidth="1"/>
    <col min="12291" max="12291" width="7.28515625" style="170" customWidth="1"/>
    <col min="12292" max="12292" width="8.42578125" style="170" customWidth="1"/>
    <col min="12293" max="12293" width="15.42578125" style="170" customWidth="1"/>
    <col min="12294" max="12294" width="15.28515625" style="170" customWidth="1"/>
    <col min="12295" max="12543" width="9.140625" style="170"/>
    <col min="12544" max="12544" width="23.7109375" style="170" customWidth="1"/>
    <col min="12545" max="12545" width="56.85546875" style="170" customWidth="1"/>
    <col min="12546" max="12546" width="20.140625" style="170" customWidth="1"/>
    <col min="12547" max="12547" width="7.28515625" style="170" customWidth="1"/>
    <col min="12548" max="12548" width="8.42578125" style="170" customWidth="1"/>
    <col min="12549" max="12549" width="15.42578125" style="170" customWidth="1"/>
    <col min="12550" max="12550" width="15.28515625" style="170" customWidth="1"/>
    <col min="12551" max="12799" width="9.140625" style="170"/>
    <col min="12800" max="12800" width="23.7109375" style="170" customWidth="1"/>
    <col min="12801" max="12801" width="56.85546875" style="170" customWidth="1"/>
    <col min="12802" max="12802" width="20.140625" style="170" customWidth="1"/>
    <col min="12803" max="12803" width="7.28515625" style="170" customWidth="1"/>
    <col min="12804" max="12804" width="8.42578125" style="170" customWidth="1"/>
    <col min="12805" max="12805" width="15.42578125" style="170" customWidth="1"/>
    <col min="12806" max="12806" width="15.28515625" style="170" customWidth="1"/>
    <col min="12807" max="13055" width="9.140625" style="170"/>
    <col min="13056" max="13056" width="23.7109375" style="170" customWidth="1"/>
    <col min="13057" max="13057" width="56.85546875" style="170" customWidth="1"/>
    <col min="13058" max="13058" width="20.140625" style="170" customWidth="1"/>
    <col min="13059" max="13059" width="7.28515625" style="170" customWidth="1"/>
    <col min="13060" max="13060" width="8.42578125" style="170" customWidth="1"/>
    <col min="13061" max="13061" width="15.42578125" style="170" customWidth="1"/>
    <col min="13062" max="13062" width="15.28515625" style="170" customWidth="1"/>
    <col min="13063" max="13311" width="9.140625" style="170"/>
    <col min="13312" max="13312" width="23.7109375" style="170" customWidth="1"/>
    <col min="13313" max="13313" width="56.85546875" style="170" customWidth="1"/>
    <col min="13314" max="13314" width="20.140625" style="170" customWidth="1"/>
    <col min="13315" max="13315" width="7.28515625" style="170" customWidth="1"/>
    <col min="13316" max="13316" width="8.42578125" style="170" customWidth="1"/>
    <col min="13317" max="13317" width="15.42578125" style="170" customWidth="1"/>
    <col min="13318" max="13318" width="15.28515625" style="170" customWidth="1"/>
    <col min="13319" max="13567" width="9.140625" style="170"/>
    <col min="13568" max="13568" width="23.7109375" style="170" customWidth="1"/>
    <col min="13569" max="13569" width="56.85546875" style="170" customWidth="1"/>
    <col min="13570" max="13570" width="20.140625" style="170" customWidth="1"/>
    <col min="13571" max="13571" width="7.28515625" style="170" customWidth="1"/>
    <col min="13572" max="13572" width="8.42578125" style="170" customWidth="1"/>
    <col min="13573" max="13573" width="15.42578125" style="170" customWidth="1"/>
    <col min="13574" max="13574" width="15.28515625" style="170" customWidth="1"/>
    <col min="13575" max="13823" width="9.140625" style="170"/>
    <col min="13824" max="13824" width="23.7109375" style="170" customWidth="1"/>
    <col min="13825" max="13825" width="56.85546875" style="170" customWidth="1"/>
    <col min="13826" max="13826" width="20.140625" style="170" customWidth="1"/>
    <col min="13827" max="13827" width="7.28515625" style="170" customWidth="1"/>
    <col min="13828" max="13828" width="8.42578125" style="170" customWidth="1"/>
    <col min="13829" max="13829" width="15.42578125" style="170" customWidth="1"/>
    <col min="13830" max="13830" width="15.28515625" style="170" customWidth="1"/>
    <col min="13831" max="14079" width="9.140625" style="170"/>
    <col min="14080" max="14080" width="23.7109375" style="170" customWidth="1"/>
    <col min="14081" max="14081" width="56.85546875" style="170" customWidth="1"/>
    <col min="14082" max="14082" width="20.140625" style="170" customWidth="1"/>
    <col min="14083" max="14083" width="7.28515625" style="170" customWidth="1"/>
    <col min="14084" max="14084" width="8.42578125" style="170" customWidth="1"/>
    <col min="14085" max="14085" width="15.42578125" style="170" customWidth="1"/>
    <col min="14086" max="14086" width="15.28515625" style="170" customWidth="1"/>
    <col min="14087" max="14335" width="9.140625" style="170"/>
    <col min="14336" max="14336" width="23.7109375" style="170" customWidth="1"/>
    <col min="14337" max="14337" width="56.85546875" style="170" customWidth="1"/>
    <col min="14338" max="14338" width="20.140625" style="170" customWidth="1"/>
    <col min="14339" max="14339" width="7.28515625" style="170" customWidth="1"/>
    <col min="14340" max="14340" width="8.42578125" style="170" customWidth="1"/>
    <col min="14341" max="14341" width="15.42578125" style="170" customWidth="1"/>
    <col min="14342" max="14342" width="15.28515625" style="170" customWidth="1"/>
    <col min="14343" max="14591" width="9.140625" style="170"/>
    <col min="14592" max="14592" width="23.7109375" style="170" customWidth="1"/>
    <col min="14593" max="14593" width="56.85546875" style="170" customWidth="1"/>
    <col min="14594" max="14594" width="20.140625" style="170" customWidth="1"/>
    <col min="14595" max="14595" width="7.28515625" style="170" customWidth="1"/>
    <col min="14596" max="14596" width="8.42578125" style="170" customWidth="1"/>
    <col min="14597" max="14597" width="15.42578125" style="170" customWidth="1"/>
    <col min="14598" max="14598" width="15.28515625" style="170" customWidth="1"/>
    <col min="14599" max="14847" width="9.140625" style="170"/>
    <col min="14848" max="14848" width="23.7109375" style="170" customWidth="1"/>
    <col min="14849" max="14849" width="56.85546875" style="170" customWidth="1"/>
    <col min="14850" max="14850" width="20.140625" style="170" customWidth="1"/>
    <col min="14851" max="14851" width="7.28515625" style="170" customWidth="1"/>
    <col min="14852" max="14852" width="8.42578125" style="170" customWidth="1"/>
    <col min="14853" max="14853" width="15.42578125" style="170" customWidth="1"/>
    <col min="14854" max="14854" width="15.28515625" style="170" customWidth="1"/>
    <col min="14855" max="15103" width="9.140625" style="170"/>
    <col min="15104" max="15104" width="23.7109375" style="170" customWidth="1"/>
    <col min="15105" max="15105" width="56.85546875" style="170" customWidth="1"/>
    <col min="15106" max="15106" width="20.140625" style="170" customWidth="1"/>
    <col min="15107" max="15107" width="7.28515625" style="170" customWidth="1"/>
    <col min="15108" max="15108" width="8.42578125" style="170" customWidth="1"/>
    <col min="15109" max="15109" width="15.42578125" style="170" customWidth="1"/>
    <col min="15110" max="15110" width="15.28515625" style="170" customWidth="1"/>
    <col min="15111" max="15359" width="9.140625" style="170"/>
    <col min="15360" max="15360" width="23.7109375" style="170" customWidth="1"/>
    <col min="15361" max="15361" width="56.85546875" style="170" customWidth="1"/>
    <col min="15362" max="15362" width="20.140625" style="170" customWidth="1"/>
    <col min="15363" max="15363" width="7.28515625" style="170" customWidth="1"/>
    <col min="15364" max="15364" width="8.42578125" style="170" customWidth="1"/>
    <col min="15365" max="15365" width="15.42578125" style="170" customWidth="1"/>
    <col min="15366" max="15366" width="15.28515625" style="170" customWidth="1"/>
    <col min="15367" max="15615" width="9.140625" style="170"/>
    <col min="15616" max="15616" width="23.7109375" style="170" customWidth="1"/>
    <col min="15617" max="15617" width="56.85546875" style="170" customWidth="1"/>
    <col min="15618" max="15618" width="20.140625" style="170" customWidth="1"/>
    <col min="15619" max="15619" width="7.28515625" style="170" customWidth="1"/>
    <col min="15620" max="15620" width="8.42578125" style="170" customWidth="1"/>
    <col min="15621" max="15621" width="15.42578125" style="170" customWidth="1"/>
    <col min="15622" max="15622" width="15.28515625" style="170" customWidth="1"/>
    <col min="15623" max="15871" width="9.140625" style="170"/>
    <col min="15872" max="15872" width="23.7109375" style="170" customWidth="1"/>
    <col min="15873" max="15873" width="56.85546875" style="170" customWidth="1"/>
    <col min="15874" max="15874" width="20.140625" style="170" customWidth="1"/>
    <col min="15875" max="15875" width="7.28515625" style="170" customWidth="1"/>
    <col min="15876" max="15876" width="8.42578125" style="170" customWidth="1"/>
    <col min="15877" max="15877" width="15.42578125" style="170" customWidth="1"/>
    <col min="15878" max="15878" width="15.28515625" style="170" customWidth="1"/>
    <col min="15879" max="16127" width="9.140625" style="170"/>
    <col min="16128" max="16128" width="23.7109375" style="170" customWidth="1"/>
    <col min="16129" max="16129" width="56.85546875" style="170" customWidth="1"/>
    <col min="16130" max="16130" width="20.140625" style="170" customWidth="1"/>
    <col min="16131" max="16131" width="7.28515625" style="170" customWidth="1"/>
    <col min="16132" max="16132" width="8.42578125" style="170" customWidth="1"/>
    <col min="16133" max="16133" width="15.42578125" style="170" customWidth="1"/>
    <col min="16134" max="16134" width="15.28515625" style="170" customWidth="1"/>
    <col min="16135" max="16384" width="9.140625" style="170"/>
  </cols>
  <sheetData>
    <row r="1" spans="1:6">
      <c r="B1" s="171" t="s">
        <v>136</v>
      </c>
      <c r="C1" s="63" t="s">
        <v>19</v>
      </c>
    </row>
    <row r="2" spans="1:6">
      <c r="B2" s="59" t="s">
        <v>406</v>
      </c>
    </row>
    <row r="3" spans="1:6">
      <c r="B3" s="59" t="s">
        <v>55</v>
      </c>
    </row>
    <row r="4" spans="1:6">
      <c r="B4" s="59" t="s">
        <v>269</v>
      </c>
    </row>
    <row r="5" spans="1:6">
      <c r="B5" s="59" t="s">
        <v>270</v>
      </c>
    </row>
    <row r="6" spans="1:6" ht="20.25">
      <c r="A6" s="567" t="s">
        <v>137</v>
      </c>
      <c r="B6" s="567"/>
      <c r="C6" s="567"/>
    </row>
    <row r="7" spans="1:6">
      <c r="A7" s="172"/>
      <c r="B7" s="172"/>
      <c r="C7" s="172"/>
      <c r="D7" s="170" t="s">
        <v>303</v>
      </c>
    </row>
    <row r="8" spans="1:6" ht="28.5">
      <c r="A8" s="173" t="s">
        <v>138</v>
      </c>
      <c r="B8" s="173" t="s">
        <v>139</v>
      </c>
      <c r="C8" s="173" t="s">
        <v>140</v>
      </c>
      <c r="D8" s="173" t="s">
        <v>9</v>
      </c>
      <c r="E8" s="173" t="s">
        <v>8</v>
      </c>
      <c r="F8" s="173" t="s">
        <v>7</v>
      </c>
    </row>
    <row r="9" spans="1:6" ht="35.25" customHeight="1">
      <c r="A9" s="568" t="s">
        <v>141</v>
      </c>
      <c r="B9" s="174" t="s">
        <v>142</v>
      </c>
      <c r="C9" s="175">
        <v>1000</v>
      </c>
      <c r="D9" s="176">
        <v>921</v>
      </c>
      <c r="E9" s="176">
        <v>92109</v>
      </c>
      <c r="F9" s="177">
        <v>2480</v>
      </c>
    </row>
    <row r="10" spans="1:6" ht="19.5" customHeight="1">
      <c r="A10" s="569"/>
      <c r="B10" s="178" t="s">
        <v>143</v>
      </c>
      <c r="C10" s="179">
        <v>1000</v>
      </c>
      <c r="D10" s="180" t="s">
        <v>50</v>
      </c>
      <c r="E10" s="180" t="s">
        <v>49</v>
      </c>
      <c r="F10" s="177">
        <v>6210</v>
      </c>
    </row>
    <row r="11" spans="1:6" ht="24.75" customHeight="1">
      <c r="A11" s="569"/>
      <c r="B11" s="181" t="s">
        <v>144</v>
      </c>
      <c r="C11" s="182">
        <v>600</v>
      </c>
      <c r="D11" s="183">
        <v>900</v>
      </c>
      <c r="E11" s="183">
        <v>90015</v>
      </c>
      <c r="F11" s="184">
        <v>6050</v>
      </c>
    </row>
    <row r="12" spans="1:6" ht="30.75" customHeight="1">
      <c r="A12" s="569"/>
      <c r="B12" s="181" t="s">
        <v>145</v>
      </c>
      <c r="C12" s="182">
        <v>3000</v>
      </c>
      <c r="D12" s="185">
        <v>921</v>
      </c>
      <c r="E12" s="185">
        <v>92109</v>
      </c>
      <c r="F12" s="185">
        <v>2480</v>
      </c>
    </row>
    <row r="13" spans="1:6" ht="18" customHeight="1">
      <c r="A13" s="569"/>
      <c r="B13" s="186" t="s">
        <v>146</v>
      </c>
      <c r="C13" s="187">
        <v>10000</v>
      </c>
      <c r="D13" s="185">
        <v>600</v>
      </c>
      <c r="E13" s="185">
        <v>60016</v>
      </c>
      <c r="F13" s="185">
        <v>6050</v>
      </c>
    </row>
    <row r="14" spans="1:6" ht="38.25" customHeight="1">
      <c r="A14" s="569"/>
      <c r="B14" s="188" t="s">
        <v>147</v>
      </c>
      <c r="C14" s="187">
        <v>10756.39</v>
      </c>
      <c r="D14" s="189">
        <v>921</v>
      </c>
      <c r="E14" s="189">
        <v>92109</v>
      </c>
      <c r="F14" s="189">
        <v>2480</v>
      </c>
    </row>
    <row r="15" spans="1:6">
      <c r="A15" s="570"/>
      <c r="B15" s="190" t="s">
        <v>21</v>
      </c>
      <c r="C15" s="191">
        <f>SUM(C9:C14)</f>
        <v>26356.39</v>
      </c>
      <c r="D15" s="192"/>
      <c r="E15" s="192"/>
      <c r="F15" s="193"/>
    </row>
    <row r="16" spans="1:6" ht="19.5" customHeight="1">
      <c r="A16" s="568" t="s">
        <v>148</v>
      </c>
      <c r="B16" s="194" t="s">
        <v>149</v>
      </c>
      <c r="C16" s="175">
        <v>15000</v>
      </c>
      <c r="D16" s="195" t="s">
        <v>50</v>
      </c>
      <c r="E16" s="195" t="s">
        <v>49</v>
      </c>
      <c r="F16" s="196">
        <v>6210</v>
      </c>
    </row>
    <row r="17" spans="1:6" ht="18" customHeight="1">
      <c r="A17" s="569"/>
      <c r="B17" s="178" t="s">
        <v>143</v>
      </c>
      <c r="C17" s="179">
        <v>1000</v>
      </c>
      <c r="D17" s="180" t="s">
        <v>50</v>
      </c>
      <c r="E17" s="180" t="s">
        <v>49</v>
      </c>
      <c r="F17" s="177">
        <v>6210</v>
      </c>
    </row>
    <row r="18" spans="1:6" ht="18" customHeight="1">
      <c r="A18" s="569"/>
      <c r="B18" s="197" t="s">
        <v>150</v>
      </c>
      <c r="C18" s="198">
        <v>500</v>
      </c>
      <c r="D18" s="185">
        <v>801</v>
      </c>
      <c r="E18" s="185">
        <v>80101</v>
      </c>
      <c r="F18" s="185" t="s">
        <v>151</v>
      </c>
    </row>
    <row r="19" spans="1:6" ht="18" customHeight="1">
      <c r="A19" s="569"/>
      <c r="B19" s="197" t="s">
        <v>152</v>
      </c>
      <c r="C19" s="198">
        <v>500</v>
      </c>
      <c r="D19" s="185">
        <v>801</v>
      </c>
      <c r="E19" s="185">
        <v>80101</v>
      </c>
      <c r="F19" s="185" t="s">
        <v>151</v>
      </c>
    </row>
    <row r="20" spans="1:6">
      <c r="A20" s="569"/>
      <c r="B20" s="197" t="s">
        <v>153</v>
      </c>
      <c r="C20" s="199">
        <v>1384.2</v>
      </c>
      <c r="D20" s="185">
        <v>600</v>
      </c>
      <c r="E20" s="185">
        <v>60016</v>
      </c>
      <c r="F20" s="185">
        <v>4270</v>
      </c>
    </row>
    <row r="21" spans="1:6" ht="18" customHeight="1">
      <c r="A21" s="569"/>
      <c r="B21" s="200" t="s">
        <v>154</v>
      </c>
      <c r="C21" s="201">
        <v>1000</v>
      </c>
      <c r="D21" s="189">
        <v>700</v>
      </c>
      <c r="E21" s="189">
        <v>70005</v>
      </c>
      <c r="F21" s="189" t="s">
        <v>155</v>
      </c>
    </row>
    <row r="22" spans="1:6">
      <c r="A22" s="570"/>
      <c r="B22" s="190" t="s">
        <v>21</v>
      </c>
      <c r="C22" s="191">
        <f>SUM(C16:C21)</f>
        <v>19384.2</v>
      </c>
      <c r="D22" s="192"/>
      <c r="E22" s="192"/>
      <c r="F22" s="193"/>
    </row>
    <row r="23" spans="1:6" ht="16.5" customHeight="1">
      <c r="A23" s="568" t="s">
        <v>156</v>
      </c>
      <c r="B23" s="202" t="s">
        <v>157</v>
      </c>
      <c r="C23" s="182">
        <v>13000</v>
      </c>
      <c r="D23" s="203">
        <v>900</v>
      </c>
      <c r="E23" s="203">
        <v>90015</v>
      </c>
      <c r="F23" s="196">
        <v>6050</v>
      </c>
    </row>
    <row r="24" spans="1:6" ht="16.5" customHeight="1">
      <c r="A24" s="569"/>
      <c r="B24" s="202" t="s">
        <v>158</v>
      </c>
      <c r="C24" s="204">
        <v>3000</v>
      </c>
      <c r="D24" s="176">
        <v>600</v>
      </c>
      <c r="E24" s="176">
        <v>60016</v>
      </c>
      <c r="F24" s="177" t="s">
        <v>155</v>
      </c>
    </row>
    <row r="25" spans="1:6" ht="16.5" customHeight="1">
      <c r="A25" s="569"/>
      <c r="B25" s="202" t="s">
        <v>159</v>
      </c>
      <c r="C25" s="204">
        <v>10000</v>
      </c>
      <c r="D25" s="176">
        <v>801</v>
      </c>
      <c r="E25" s="176">
        <v>80101</v>
      </c>
      <c r="F25" s="177">
        <v>6050</v>
      </c>
    </row>
    <row r="26" spans="1:6" ht="25.5">
      <c r="A26" s="569"/>
      <c r="B26" s="202" t="s">
        <v>160</v>
      </c>
      <c r="C26" s="204">
        <v>2000</v>
      </c>
      <c r="D26" s="176">
        <v>921</v>
      </c>
      <c r="E26" s="176">
        <v>92109</v>
      </c>
      <c r="F26" s="177">
        <v>2480</v>
      </c>
    </row>
    <row r="27" spans="1:6" ht="16.5" customHeight="1">
      <c r="A27" s="569"/>
      <c r="B27" s="205" t="s">
        <v>161</v>
      </c>
      <c r="C27" s="206">
        <v>3000</v>
      </c>
      <c r="D27" s="176">
        <v>754</v>
      </c>
      <c r="E27" s="176">
        <v>75412</v>
      </c>
      <c r="F27" s="177">
        <v>4210</v>
      </c>
    </row>
    <row r="28" spans="1:6" ht="16.5" customHeight="1">
      <c r="A28" s="569"/>
      <c r="B28" s="205" t="s">
        <v>162</v>
      </c>
      <c r="C28" s="207">
        <v>500</v>
      </c>
      <c r="D28" s="176">
        <v>801</v>
      </c>
      <c r="E28" s="176">
        <v>80101</v>
      </c>
      <c r="F28" s="177" t="s">
        <v>155</v>
      </c>
    </row>
    <row r="29" spans="1:6" ht="16.5" customHeight="1">
      <c r="A29" s="569"/>
      <c r="B29" s="205" t="s">
        <v>163</v>
      </c>
      <c r="C29" s="207">
        <v>500</v>
      </c>
      <c r="D29" s="176">
        <v>921</v>
      </c>
      <c r="E29" s="176">
        <v>92109</v>
      </c>
      <c r="F29" s="176">
        <v>2480</v>
      </c>
    </row>
    <row r="30" spans="1:6" ht="16.5" customHeight="1">
      <c r="A30" s="569"/>
      <c r="B30" s="205" t="s">
        <v>164</v>
      </c>
      <c r="C30" s="207">
        <v>3000</v>
      </c>
      <c r="D30" s="176">
        <v>801</v>
      </c>
      <c r="E30" s="176">
        <v>80101</v>
      </c>
      <c r="F30" s="176" t="s">
        <v>165</v>
      </c>
    </row>
    <row r="31" spans="1:6" ht="16.5" customHeight="1">
      <c r="A31" s="569"/>
      <c r="B31" s="205" t="s">
        <v>166</v>
      </c>
      <c r="C31" s="207">
        <v>308.7</v>
      </c>
      <c r="D31" s="176">
        <v>801</v>
      </c>
      <c r="E31" s="176">
        <v>80101</v>
      </c>
      <c r="F31" s="176" t="s">
        <v>167</v>
      </c>
    </row>
    <row r="32" spans="1:6" ht="16.5" customHeight="1">
      <c r="A32" s="569"/>
      <c r="B32" s="205" t="s">
        <v>168</v>
      </c>
      <c r="C32" s="207">
        <v>2000</v>
      </c>
      <c r="D32" s="176">
        <v>921</v>
      </c>
      <c r="E32" s="176">
        <v>92109</v>
      </c>
      <c r="F32" s="176">
        <v>2480</v>
      </c>
    </row>
    <row r="33" spans="1:6" ht="16.5" customHeight="1">
      <c r="A33" s="569"/>
      <c r="B33" s="205" t="s">
        <v>169</v>
      </c>
      <c r="C33" s="207">
        <v>1000</v>
      </c>
      <c r="D33" s="208" t="s">
        <v>50</v>
      </c>
      <c r="E33" s="208" t="s">
        <v>49</v>
      </c>
      <c r="F33" s="209">
        <v>6210</v>
      </c>
    </row>
    <row r="34" spans="1:6" ht="18.75" customHeight="1">
      <c r="A34" s="570"/>
      <c r="B34" s="190" t="s">
        <v>21</v>
      </c>
      <c r="C34" s="191">
        <f>SUM(C23:C33)</f>
        <v>38308.699999999997</v>
      </c>
      <c r="D34" s="192"/>
      <c r="E34" s="192"/>
      <c r="F34" s="193"/>
    </row>
    <row r="35" spans="1:6" ht="18.75" customHeight="1">
      <c r="A35" s="568" t="s">
        <v>170</v>
      </c>
      <c r="B35" s="178" t="s">
        <v>143</v>
      </c>
      <c r="C35" s="179">
        <v>1000</v>
      </c>
      <c r="D35" s="180" t="s">
        <v>50</v>
      </c>
      <c r="E35" s="180" t="s">
        <v>49</v>
      </c>
      <c r="F35" s="177">
        <v>6210</v>
      </c>
    </row>
    <row r="36" spans="1:6" ht="25.5">
      <c r="A36" s="569"/>
      <c r="B36" s="186" t="s">
        <v>171</v>
      </c>
      <c r="C36" s="182">
        <v>5000</v>
      </c>
      <c r="D36" s="176">
        <v>754</v>
      </c>
      <c r="E36" s="176">
        <v>75412</v>
      </c>
      <c r="F36" s="176">
        <v>4210</v>
      </c>
    </row>
    <row r="37" spans="1:6" ht="25.5">
      <c r="A37" s="569"/>
      <c r="B37" s="204" t="s">
        <v>172</v>
      </c>
      <c r="C37" s="182">
        <v>1000</v>
      </c>
      <c r="D37" s="176">
        <v>801</v>
      </c>
      <c r="E37" s="176">
        <v>80101</v>
      </c>
      <c r="F37" s="177" t="s">
        <v>173</v>
      </c>
    </row>
    <row r="38" spans="1:6" ht="30" customHeight="1">
      <c r="A38" s="569"/>
      <c r="B38" s="210" t="s">
        <v>174</v>
      </c>
      <c r="C38" s="182">
        <v>3000</v>
      </c>
      <c r="D38" s="572">
        <v>921</v>
      </c>
      <c r="E38" s="572">
        <v>92109</v>
      </c>
      <c r="F38" s="572">
        <v>2480</v>
      </c>
    </row>
    <row r="39" spans="1:6" ht="30.75" customHeight="1">
      <c r="A39" s="569"/>
      <c r="B39" s="210" t="s">
        <v>175</v>
      </c>
      <c r="C39" s="182">
        <v>6204.58</v>
      </c>
      <c r="D39" s="573"/>
      <c r="E39" s="573"/>
      <c r="F39" s="573"/>
    </row>
    <row r="40" spans="1:6" ht="18.75" customHeight="1">
      <c r="A40" s="570"/>
      <c r="B40" s="190" t="s">
        <v>21</v>
      </c>
      <c r="C40" s="191">
        <f>SUM(C35:C39)</f>
        <v>16204.58</v>
      </c>
      <c r="D40" s="192"/>
      <c r="E40" s="192"/>
      <c r="F40" s="193"/>
    </row>
    <row r="41" spans="1:6" ht="18.75" customHeight="1">
      <c r="A41" s="568" t="s">
        <v>176</v>
      </c>
      <c r="B41" s="174" t="s">
        <v>177</v>
      </c>
      <c r="C41" s="211">
        <v>6000</v>
      </c>
      <c r="D41" s="212">
        <v>600</v>
      </c>
      <c r="E41" s="212">
        <v>60016</v>
      </c>
      <c r="F41" s="212">
        <v>4270</v>
      </c>
    </row>
    <row r="42" spans="1:6">
      <c r="A42" s="569"/>
      <c r="B42" s="181" t="s">
        <v>178</v>
      </c>
      <c r="C42" s="213">
        <v>3500</v>
      </c>
      <c r="D42" s="183">
        <v>921</v>
      </c>
      <c r="E42" s="183">
        <v>92109</v>
      </c>
      <c r="F42" s="183">
        <v>2480</v>
      </c>
    </row>
    <row r="43" spans="1:6" ht="31.5" customHeight="1">
      <c r="A43" s="569"/>
      <c r="B43" s="214" t="s">
        <v>179</v>
      </c>
      <c r="C43" s="215">
        <v>10000</v>
      </c>
      <c r="D43" s="176">
        <v>600</v>
      </c>
      <c r="E43" s="176">
        <v>60013</v>
      </c>
      <c r="F43" s="176">
        <v>4300</v>
      </c>
    </row>
    <row r="44" spans="1:6" ht="16.5" customHeight="1">
      <c r="A44" s="569"/>
      <c r="B44" s="214" t="s">
        <v>180</v>
      </c>
      <c r="C44" s="215">
        <v>1000</v>
      </c>
      <c r="D44" s="574">
        <v>921</v>
      </c>
      <c r="E44" s="574">
        <v>92109</v>
      </c>
      <c r="F44" s="574">
        <v>2480</v>
      </c>
    </row>
    <row r="45" spans="1:6" ht="18" customHeight="1">
      <c r="A45" s="569"/>
      <c r="B45" s="214" t="s">
        <v>181</v>
      </c>
      <c r="C45" s="215">
        <v>4280.33</v>
      </c>
      <c r="D45" s="574"/>
      <c r="E45" s="574"/>
      <c r="F45" s="574"/>
    </row>
    <row r="46" spans="1:6" ht="25.5">
      <c r="A46" s="569"/>
      <c r="B46" s="186" t="s">
        <v>182</v>
      </c>
      <c r="C46" s="216">
        <v>11000</v>
      </c>
      <c r="D46" s="217">
        <v>600</v>
      </c>
      <c r="E46" s="217">
        <v>60016</v>
      </c>
      <c r="F46" s="217">
        <v>4270</v>
      </c>
    </row>
    <row r="47" spans="1:6">
      <c r="A47" s="570"/>
      <c r="B47" s="190" t="s">
        <v>21</v>
      </c>
      <c r="C47" s="191">
        <f>SUM(C41:C46)</f>
        <v>35780.33</v>
      </c>
      <c r="D47" s="192"/>
      <c r="E47" s="192"/>
      <c r="F47" s="193"/>
    </row>
    <row r="48" spans="1:6">
      <c r="A48" s="568" t="s">
        <v>183</v>
      </c>
      <c r="B48" s="218" t="s">
        <v>184</v>
      </c>
      <c r="C48" s="211">
        <v>9000</v>
      </c>
      <c r="D48" s="203">
        <v>600</v>
      </c>
      <c r="E48" s="203">
        <v>60016</v>
      </c>
      <c r="F48" s="203">
        <v>4270</v>
      </c>
    </row>
    <row r="49" spans="1:6">
      <c r="A49" s="569"/>
      <c r="B49" s="202" t="s">
        <v>185</v>
      </c>
      <c r="C49" s="216">
        <v>9000</v>
      </c>
      <c r="D49" s="219" t="s">
        <v>50</v>
      </c>
      <c r="E49" s="219" t="s">
        <v>186</v>
      </c>
      <c r="F49" s="217" t="s">
        <v>167</v>
      </c>
    </row>
    <row r="50" spans="1:6">
      <c r="A50" s="569"/>
      <c r="B50" s="220" t="s">
        <v>187</v>
      </c>
      <c r="C50" s="221">
        <v>1000</v>
      </c>
      <c r="D50" s="208" t="s">
        <v>50</v>
      </c>
      <c r="E50" s="208" t="s">
        <v>49</v>
      </c>
      <c r="F50" s="209">
        <v>6210</v>
      </c>
    </row>
    <row r="51" spans="1:6">
      <c r="A51" s="569"/>
      <c r="B51" s="202" t="s">
        <v>188</v>
      </c>
      <c r="C51" s="215">
        <v>1000</v>
      </c>
      <c r="D51" s="176">
        <v>921</v>
      </c>
      <c r="E51" s="176">
        <v>92109</v>
      </c>
      <c r="F51" s="177">
        <v>2480</v>
      </c>
    </row>
    <row r="52" spans="1:6">
      <c r="A52" s="569"/>
      <c r="B52" s="222" t="s">
        <v>189</v>
      </c>
      <c r="C52" s="223">
        <v>610.08000000000004</v>
      </c>
      <c r="D52" s="224">
        <v>801</v>
      </c>
      <c r="E52" s="224">
        <v>80101</v>
      </c>
      <c r="F52" s="224">
        <v>4240</v>
      </c>
    </row>
    <row r="53" spans="1:6">
      <c r="A53" s="570"/>
      <c r="B53" s="190" t="s">
        <v>21</v>
      </c>
      <c r="C53" s="191">
        <f>SUM(C48:C52)</f>
        <v>20610.080000000002</v>
      </c>
      <c r="D53" s="192"/>
      <c r="E53" s="192"/>
      <c r="F53" s="193"/>
    </row>
    <row r="54" spans="1:6">
      <c r="A54" s="568" t="s">
        <v>190</v>
      </c>
      <c r="B54" s="225" t="s">
        <v>191</v>
      </c>
      <c r="C54" s="226">
        <v>8000</v>
      </c>
      <c r="D54" s="227">
        <v>926</v>
      </c>
      <c r="E54" s="227">
        <v>92601</v>
      </c>
      <c r="F54" s="227">
        <v>6050</v>
      </c>
    </row>
    <row r="55" spans="1:6">
      <c r="A55" s="569"/>
      <c r="B55" s="228" t="s">
        <v>192</v>
      </c>
      <c r="C55" s="226">
        <v>2000</v>
      </c>
      <c r="D55" s="227">
        <v>926</v>
      </c>
      <c r="E55" s="227">
        <v>92601</v>
      </c>
      <c r="F55" s="227">
        <v>4210</v>
      </c>
    </row>
    <row r="56" spans="1:6" ht="13.5" customHeight="1">
      <c r="A56" s="569"/>
      <c r="B56" s="228" t="s">
        <v>193</v>
      </c>
      <c r="C56" s="226">
        <v>760.77</v>
      </c>
      <c r="D56" s="224">
        <v>921</v>
      </c>
      <c r="E56" s="224">
        <v>92109</v>
      </c>
      <c r="F56" s="224">
        <v>2480</v>
      </c>
    </row>
    <row r="57" spans="1:6">
      <c r="A57" s="569"/>
      <c r="B57" s="220" t="s">
        <v>143</v>
      </c>
      <c r="C57" s="221">
        <v>1000</v>
      </c>
      <c r="D57" s="208" t="s">
        <v>50</v>
      </c>
      <c r="E57" s="208" t="s">
        <v>49</v>
      </c>
      <c r="F57" s="209">
        <v>6210</v>
      </c>
    </row>
    <row r="58" spans="1:6">
      <c r="A58" s="570"/>
      <c r="B58" s="190" t="s">
        <v>21</v>
      </c>
      <c r="C58" s="191">
        <f>SUM(C54:C57)</f>
        <v>11760.77</v>
      </c>
      <c r="D58" s="192"/>
      <c r="E58" s="192"/>
      <c r="F58" s="193"/>
    </row>
    <row r="59" spans="1:6" ht="25.5">
      <c r="A59" s="568" t="s">
        <v>194</v>
      </c>
      <c r="B59" s="229" t="s">
        <v>195</v>
      </c>
      <c r="C59" s="211">
        <v>30000</v>
      </c>
      <c r="D59" s="203">
        <v>900</v>
      </c>
      <c r="E59" s="196">
        <v>90015</v>
      </c>
      <c r="F59" s="196" t="s">
        <v>196</v>
      </c>
    </row>
    <row r="60" spans="1:6" ht="21" customHeight="1">
      <c r="A60" s="569"/>
      <c r="B60" s="230" t="s">
        <v>197</v>
      </c>
      <c r="C60" s="215">
        <v>4000</v>
      </c>
      <c r="D60" s="176">
        <v>921</v>
      </c>
      <c r="E60" s="177">
        <v>92109</v>
      </c>
      <c r="F60" s="177">
        <v>6220</v>
      </c>
    </row>
    <row r="61" spans="1:6">
      <c r="A61" s="569"/>
      <c r="B61" s="230" t="s">
        <v>198</v>
      </c>
      <c r="C61" s="215">
        <v>2500</v>
      </c>
      <c r="D61" s="574">
        <v>921</v>
      </c>
      <c r="E61" s="571">
        <v>92109</v>
      </c>
      <c r="F61" s="571">
        <v>2480</v>
      </c>
    </row>
    <row r="62" spans="1:6">
      <c r="A62" s="569"/>
      <c r="B62" s="230" t="s">
        <v>199</v>
      </c>
      <c r="C62" s="215">
        <v>1000</v>
      </c>
      <c r="D62" s="574"/>
      <c r="E62" s="571"/>
      <c r="F62" s="571"/>
    </row>
    <row r="63" spans="1:6">
      <c r="A63" s="569"/>
      <c r="B63" s="220" t="s">
        <v>143</v>
      </c>
      <c r="C63" s="221">
        <v>808.7</v>
      </c>
      <c r="D63" s="231" t="s">
        <v>50</v>
      </c>
      <c r="E63" s="231" t="s">
        <v>49</v>
      </c>
      <c r="F63" s="232">
        <v>6210</v>
      </c>
    </row>
    <row r="64" spans="1:6">
      <c r="A64" s="570"/>
      <c r="B64" s="190" t="s">
        <v>21</v>
      </c>
      <c r="C64" s="191">
        <f>SUM(C59:C63)</f>
        <v>38308.699999999997</v>
      </c>
      <c r="D64" s="192"/>
      <c r="E64" s="192"/>
      <c r="F64" s="193"/>
    </row>
    <row r="65" spans="1:6" ht="29.25" customHeight="1">
      <c r="A65" s="568" t="s">
        <v>200</v>
      </c>
      <c r="B65" s="194" t="s">
        <v>201</v>
      </c>
      <c r="C65" s="233">
        <v>6000</v>
      </c>
      <c r="D65" s="234">
        <v>900</v>
      </c>
      <c r="E65" s="234">
        <v>90015</v>
      </c>
      <c r="F65" s="234">
        <v>6050</v>
      </c>
    </row>
    <row r="66" spans="1:6" ht="18" customHeight="1">
      <c r="A66" s="569"/>
      <c r="B66" s="235" t="s">
        <v>202</v>
      </c>
      <c r="C66" s="236">
        <v>2800</v>
      </c>
      <c r="D66" s="237">
        <v>921</v>
      </c>
      <c r="E66" s="237">
        <v>92109</v>
      </c>
      <c r="F66" s="237">
        <v>2480</v>
      </c>
    </row>
    <row r="67" spans="1:6" ht="25.5">
      <c r="A67" s="569"/>
      <c r="B67" s="197" t="s">
        <v>203</v>
      </c>
      <c r="C67" s="238">
        <v>9000</v>
      </c>
      <c r="D67" s="185">
        <v>921</v>
      </c>
      <c r="E67" s="185">
        <v>92109</v>
      </c>
      <c r="F67" s="185">
        <v>2480</v>
      </c>
    </row>
    <row r="68" spans="1:6" ht="15" customHeight="1">
      <c r="A68" s="569"/>
      <c r="B68" s="230" t="s">
        <v>204</v>
      </c>
      <c r="C68" s="238">
        <v>4000</v>
      </c>
      <c r="D68" s="185">
        <v>900</v>
      </c>
      <c r="E68" s="185">
        <v>90015</v>
      </c>
      <c r="F68" s="185">
        <v>4270</v>
      </c>
    </row>
    <row r="69" spans="1:6" ht="15" customHeight="1">
      <c r="A69" s="569"/>
      <c r="B69" s="197" t="s">
        <v>205</v>
      </c>
      <c r="C69" s="238">
        <v>1500</v>
      </c>
      <c r="D69" s="185">
        <v>921</v>
      </c>
      <c r="E69" s="185">
        <v>92109</v>
      </c>
      <c r="F69" s="185">
        <v>2480</v>
      </c>
    </row>
    <row r="70" spans="1:6" ht="15" customHeight="1">
      <c r="A70" s="569"/>
      <c r="B70" s="239" t="s">
        <v>206</v>
      </c>
      <c r="C70" s="240">
        <v>500</v>
      </c>
      <c r="D70" s="185">
        <v>801</v>
      </c>
      <c r="E70" s="185">
        <v>80101</v>
      </c>
      <c r="F70" s="185" t="s">
        <v>155</v>
      </c>
    </row>
    <row r="71" spans="1:6" ht="15" customHeight="1">
      <c r="A71" s="569"/>
      <c r="B71" s="241" t="s">
        <v>207</v>
      </c>
      <c r="C71" s="242">
        <v>4969.83</v>
      </c>
      <c r="D71" s="243">
        <v>921</v>
      </c>
      <c r="E71" s="243">
        <v>92109</v>
      </c>
      <c r="F71" s="243">
        <v>2480</v>
      </c>
    </row>
    <row r="72" spans="1:6">
      <c r="A72" s="570"/>
      <c r="B72" s="190" t="s">
        <v>21</v>
      </c>
      <c r="C72" s="191">
        <f>SUM(C65:C71)</f>
        <v>28769.83</v>
      </c>
      <c r="D72" s="192"/>
      <c r="E72" s="192"/>
      <c r="F72" s="193"/>
    </row>
    <row r="73" spans="1:6" ht="17.25" customHeight="1">
      <c r="A73" s="568" t="s">
        <v>208</v>
      </c>
      <c r="B73" s="218" t="s">
        <v>209</v>
      </c>
      <c r="C73" s="211">
        <v>10000</v>
      </c>
      <c r="D73" s="176">
        <v>600</v>
      </c>
      <c r="E73" s="176">
        <v>60016</v>
      </c>
      <c r="F73" s="176">
        <v>4270</v>
      </c>
    </row>
    <row r="74" spans="1:6" ht="13.5" customHeight="1">
      <c r="A74" s="569"/>
      <c r="B74" s="220" t="s">
        <v>143</v>
      </c>
      <c r="C74" s="221">
        <v>1000</v>
      </c>
      <c r="D74" s="231" t="s">
        <v>50</v>
      </c>
      <c r="E74" s="231" t="s">
        <v>49</v>
      </c>
      <c r="F74" s="232">
        <v>6210</v>
      </c>
    </row>
    <row r="75" spans="1:6" ht="17.25" customHeight="1">
      <c r="A75" s="569"/>
      <c r="B75" s="202" t="s">
        <v>210</v>
      </c>
      <c r="C75" s="216">
        <v>2000</v>
      </c>
      <c r="D75" s="176">
        <v>921</v>
      </c>
      <c r="E75" s="176">
        <v>92109</v>
      </c>
      <c r="F75" s="176">
        <v>2480</v>
      </c>
    </row>
    <row r="76" spans="1:6" ht="22.5" customHeight="1">
      <c r="A76" s="569"/>
      <c r="B76" s="202" t="s">
        <v>211</v>
      </c>
      <c r="C76" s="216">
        <v>2396.12</v>
      </c>
      <c r="D76" s="176">
        <v>801</v>
      </c>
      <c r="E76" s="176">
        <v>80101</v>
      </c>
      <c r="F76" s="266" t="s">
        <v>275</v>
      </c>
    </row>
    <row r="77" spans="1:6" ht="17.25" customHeight="1">
      <c r="A77" s="569"/>
      <c r="B77" s="205" t="s">
        <v>212</v>
      </c>
      <c r="C77" s="215">
        <v>1000</v>
      </c>
      <c r="D77" s="185">
        <v>921</v>
      </c>
      <c r="E77" s="185">
        <v>92109</v>
      </c>
      <c r="F77" s="185">
        <v>2480</v>
      </c>
    </row>
    <row r="78" spans="1:6" ht="13.5" customHeight="1">
      <c r="A78" s="570"/>
      <c r="B78" s="190" t="s">
        <v>21</v>
      </c>
      <c r="C78" s="191">
        <f>SUM(C73:C77)</f>
        <v>16396.12</v>
      </c>
      <c r="D78" s="192"/>
      <c r="E78" s="192"/>
      <c r="F78" s="193"/>
    </row>
    <row r="79" spans="1:6" ht="18.75" customHeight="1">
      <c r="A79" s="568" t="s">
        <v>213</v>
      </c>
      <c r="B79" s="218" t="s">
        <v>214</v>
      </c>
      <c r="C79" s="211">
        <v>1400</v>
      </c>
      <c r="D79" s="203">
        <v>801</v>
      </c>
      <c r="E79" s="203">
        <v>80101</v>
      </c>
      <c r="F79" s="203" t="s">
        <v>215</v>
      </c>
    </row>
    <row r="80" spans="1:6" ht="18.75" customHeight="1">
      <c r="A80" s="569"/>
      <c r="B80" s="188" t="s">
        <v>216</v>
      </c>
      <c r="C80" s="215">
        <v>4000</v>
      </c>
      <c r="D80" s="176">
        <v>921</v>
      </c>
      <c r="E80" s="176">
        <v>92109</v>
      </c>
      <c r="F80" s="176">
        <v>2480</v>
      </c>
    </row>
    <row r="81" spans="1:6" ht="18.75" customHeight="1">
      <c r="A81" s="569"/>
      <c r="B81" s="244" t="s">
        <v>217</v>
      </c>
      <c r="C81" s="215">
        <v>1200</v>
      </c>
      <c r="D81" s="176">
        <v>900</v>
      </c>
      <c r="E81" s="176">
        <v>90095</v>
      </c>
      <c r="F81" s="176" t="s">
        <v>155</v>
      </c>
    </row>
    <row r="82" spans="1:6" ht="18.75" customHeight="1">
      <c r="A82" s="569"/>
      <c r="B82" s="205" t="s">
        <v>218</v>
      </c>
      <c r="C82" s="215">
        <v>3000</v>
      </c>
      <c r="D82" s="176">
        <v>754</v>
      </c>
      <c r="E82" s="176">
        <v>75412</v>
      </c>
      <c r="F82" s="177">
        <v>4210</v>
      </c>
    </row>
    <row r="83" spans="1:6" ht="18.75" customHeight="1">
      <c r="A83" s="569"/>
      <c r="B83" s="220" t="s">
        <v>143</v>
      </c>
      <c r="C83" s="179">
        <v>2000</v>
      </c>
      <c r="D83" s="180" t="s">
        <v>50</v>
      </c>
      <c r="E83" s="180" t="s">
        <v>49</v>
      </c>
      <c r="F83" s="177">
        <v>6210</v>
      </c>
    </row>
    <row r="84" spans="1:6" ht="45" customHeight="1">
      <c r="A84" s="569"/>
      <c r="B84" s="205" t="s">
        <v>219</v>
      </c>
      <c r="C84" s="215">
        <v>18000</v>
      </c>
      <c r="D84" s="176">
        <v>900</v>
      </c>
      <c r="E84" s="176">
        <v>90015</v>
      </c>
      <c r="F84" s="177">
        <v>6050</v>
      </c>
    </row>
    <row r="85" spans="1:6" ht="28.5" customHeight="1">
      <c r="A85" s="569"/>
      <c r="B85" s="244" t="s">
        <v>220</v>
      </c>
      <c r="C85" s="223">
        <v>8708.7000000000007</v>
      </c>
      <c r="D85" s="224">
        <v>600</v>
      </c>
      <c r="E85" s="224">
        <v>60016</v>
      </c>
      <c r="F85" s="224">
        <v>4270</v>
      </c>
    </row>
    <row r="86" spans="1:6">
      <c r="A86" s="570"/>
      <c r="B86" s="190" t="s">
        <v>21</v>
      </c>
      <c r="C86" s="191">
        <f>SUM(C79:C85)</f>
        <v>38308.699999999997</v>
      </c>
      <c r="D86" s="192"/>
      <c r="E86" s="192"/>
      <c r="F86" s="193"/>
    </row>
    <row r="87" spans="1:6" ht="19.5" customHeight="1">
      <c r="A87" s="568" t="s">
        <v>221</v>
      </c>
      <c r="B87" s="245" t="s">
        <v>222</v>
      </c>
      <c r="C87" s="246">
        <v>10000</v>
      </c>
      <c r="D87" s="212">
        <v>900</v>
      </c>
      <c r="E87" s="212">
        <v>90015</v>
      </c>
      <c r="F87" s="212">
        <v>6050</v>
      </c>
    </row>
    <row r="88" spans="1:6" ht="19.5" customHeight="1">
      <c r="A88" s="569"/>
      <c r="B88" s="178" t="s">
        <v>143</v>
      </c>
      <c r="C88" s="179">
        <v>2000</v>
      </c>
      <c r="D88" s="180" t="s">
        <v>50</v>
      </c>
      <c r="E88" s="180" t="s">
        <v>49</v>
      </c>
      <c r="F88" s="177">
        <v>6210</v>
      </c>
    </row>
    <row r="89" spans="1:6" ht="19.5" customHeight="1">
      <c r="A89" s="569"/>
      <c r="B89" s="247" t="s">
        <v>223</v>
      </c>
      <c r="C89" s="215">
        <v>15000</v>
      </c>
      <c r="D89" s="176">
        <v>900</v>
      </c>
      <c r="E89" s="176">
        <v>90001</v>
      </c>
      <c r="F89" s="176">
        <v>6050</v>
      </c>
    </row>
    <row r="90" spans="1:6" ht="19.5" customHeight="1">
      <c r="A90" s="569"/>
      <c r="B90" s="248" t="s">
        <v>224</v>
      </c>
      <c r="C90" s="223">
        <v>2344.46</v>
      </c>
      <c r="D90" s="224">
        <v>921</v>
      </c>
      <c r="E90" s="224">
        <v>92109</v>
      </c>
      <c r="F90" s="224">
        <v>2480</v>
      </c>
    </row>
    <row r="91" spans="1:6" ht="11.25" customHeight="1">
      <c r="A91" s="570"/>
      <c r="B91" s="190"/>
      <c r="C91" s="191">
        <f>SUM(C87:C90)</f>
        <v>29344.46</v>
      </c>
      <c r="D91" s="192"/>
      <c r="E91" s="192"/>
      <c r="F91" s="193"/>
    </row>
    <row r="92" spans="1:6" ht="27" customHeight="1">
      <c r="A92" s="568" t="s">
        <v>225</v>
      </c>
      <c r="B92" s="229" t="s">
        <v>226</v>
      </c>
      <c r="C92" s="211">
        <v>14208.55</v>
      </c>
      <c r="D92" s="203">
        <v>600</v>
      </c>
      <c r="E92" s="203">
        <v>60016</v>
      </c>
      <c r="F92" s="203">
        <v>6050</v>
      </c>
    </row>
    <row r="93" spans="1:6" ht="27" customHeight="1">
      <c r="A93" s="569"/>
      <c r="B93" s="178" t="s">
        <v>143</v>
      </c>
      <c r="C93" s="179">
        <v>1000</v>
      </c>
      <c r="D93" s="180" t="s">
        <v>50</v>
      </c>
      <c r="E93" s="180" t="s">
        <v>49</v>
      </c>
      <c r="F93" s="177">
        <v>6210</v>
      </c>
    </row>
    <row r="94" spans="1:6" ht="12.75" customHeight="1">
      <c r="A94" s="570"/>
      <c r="B94" s="190" t="s">
        <v>21</v>
      </c>
      <c r="C94" s="191">
        <f>SUM(C92:C93)</f>
        <v>15208.55</v>
      </c>
      <c r="D94" s="192"/>
      <c r="E94" s="192"/>
      <c r="F94" s="193"/>
    </row>
    <row r="95" spans="1:6" ht="19.5" customHeight="1">
      <c r="A95" s="568" t="s">
        <v>227</v>
      </c>
      <c r="B95" s="174" t="s">
        <v>228</v>
      </c>
      <c r="C95" s="211">
        <v>5000</v>
      </c>
      <c r="D95" s="234">
        <v>921</v>
      </c>
      <c r="E95" s="234">
        <v>92109</v>
      </c>
      <c r="F95" s="234">
        <v>6050</v>
      </c>
    </row>
    <row r="96" spans="1:6" ht="30.75" customHeight="1">
      <c r="A96" s="569"/>
      <c r="B96" s="181" t="s">
        <v>229</v>
      </c>
      <c r="C96" s="216">
        <v>10000</v>
      </c>
      <c r="D96" s="237">
        <v>900</v>
      </c>
      <c r="E96" s="237">
        <v>90015</v>
      </c>
      <c r="F96" s="237">
        <v>6050</v>
      </c>
    </row>
    <row r="97" spans="1:6" ht="18.75" customHeight="1">
      <c r="A97" s="569"/>
      <c r="B97" s="178" t="s">
        <v>143</v>
      </c>
      <c r="C97" s="179">
        <v>500</v>
      </c>
      <c r="D97" s="180" t="s">
        <v>50</v>
      </c>
      <c r="E97" s="180" t="s">
        <v>49</v>
      </c>
      <c r="F97" s="177">
        <v>6210</v>
      </c>
    </row>
    <row r="98" spans="1:6" ht="18.75" customHeight="1">
      <c r="A98" s="569"/>
      <c r="B98" s="181" t="s">
        <v>230</v>
      </c>
      <c r="C98" s="216">
        <v>1500</v>
      </c>
      <c r="D98" s="237">
        <v>754</v>
      </c>
      <c r="E98" s="237">
        <v>75412</v>
      </c>
      <c r="F98" s="237">
        <v>4210</v>
      </c>
    </row>
    <row r="99" spans="1:6" ht="31.5" customHeight="1">
      <c r="A99" s="569"/>
      <c r="B99" s="181" t="s">
        <v>231</v>
      </c>
      <c r="C99" s="216">
        <v>859.85</v>
      </c>
      <c r="D99" s="572">
        <v>921</v>
      </c>
      <c r="E99" s="572">
        <v>92109</v>
      </c>
      <c r="F99" s="572">
        <v>2480</v>
      </c>
    </row>
    <row r="100" spans="1:6" ht="19.5" customHeight="1">
      <c r="A100" s="569"/>
      <c r="B100" s="186" t="s">
        <v>232</v>
      </c>
      <c r="C100" s="215">
        <v>700</v>
      </c>
      <c r="D100" s="575"/>
      <c r="E100" s="575"/>
      <c r="F100" s="575"/>
    </row>
    <row r="101" spans="1:6" ht="30" customHeight="1">
      <c r="A101" s="569"/>
      <c r="B101" s="244" t="s">
        <v>233</v>
      </c>
      <c r="C101" s="223">
        <v>5000</v>
      </c>
      <c r="D101" s="189">
        <v>900</v>
      </c>
      <c r="E101" s="189">
        <v>90015</v>
      </c>
      <c r="F101" s="189">
        <v>4270</v>
      </c>
    </row>
    <row r="102" spans="1:6" ht="18.75" customHeight="1">
      <c r="A102" s="570"/>
      <c r="B102" s="190" t="s">
        <v>21</v>
      </c>
      <c r="C102" s="191">
        <f>SUM(C95:C101)</f>
        <v>23559.85</v>
      </c>
      <c r="D102" s="192"/>
      <c r="E102" s="192"/>
      <c r="F102" s="193"/>
    </row>
    <row r="103" spans="1:6" ht="18.75" customHeight="1">
      <c r="A103" s="568" t="s">
        <v>234</v>
      </c>
      <c r="B103" s="248" t="s">
        <v>235</v>
      </c>
      <c r="C103" s="216">
        <v>2500</v>
      </c>
      <c r="D103" s="217">
        <v>750</v>
      </c>
      <c r="E103" s="217">
        <v>75095</v>
      </c>
      <c r="F103" s="217" t="s">
        <v>236</v>
      </c>
    </row>
    <row r="104" spans="1:6" ht="18.75" customHeight="1">
      <c r="A104" s="569"/>
      <c r="B104" s="248" t="s">
        <v>237</v>
      </c>
      <c r="C104" s="216">
        <v>1000</v>
      </c>
      <c r="D104" s="217">
        <v>801</v>
      </c>
      <c r="E104" s="217">
        <v>80101</v>
      </c>
      <c r="F104" s="217" t="s">
        <v>238</v>
      </c>
    </row>
    <row r="105" spans="1:6" ht="18.75" customHeight="1">
      <c r="A105" s="569"/>
      <c r="B105" s="248" t="s">
        <v>239</v>
      </c>
      <c r="C105" s="179">
        <v>1000</v>
      </c>
      <c r="D105" s="180" t="s">
        <v>50</v>
      </c>
      <c r="E105" s="180" t="s">
        <v>49</v>
      </c>
      <c r="F105" s="177">
        <v>6210</v>
      </c>
    </row>
    <row r="106" spans="1:6" ht="55.5" customHeight="1">
      <c r="A106" s="569"/>
      <c r="B106" s="248" t="s">
        <v>240</v>
      </c>
      <c r="C106" s="216">
        <v>12000</v>
      </c>
      <c r="D106" s="249">
        <v>600</v>
      </c>
      <c r="E106" s="249">
        <v>60014</v>
      </c>
      <c r="F106" s="249">
        <v>4300</v>
      </c>
    </row>
    <row r="107" spans="1:6" ht="17.25" customHeight="1">
      <c r="A107" s="569"/>
      <c r="B107" s="250" t="s">
        <v>241</v>
      </c>
      <c r="C107" s="215">
        <v>7000</v>
      </c>
      <c r="D107" s="176">
        <v>600</v>
      </c>
      <c r="E107" s="176">
        <v>60016</v>
      </c>
      <c r="F107" s="176">
        <v>4270</v>
      </c>
    </row>
    <row r="108" spans="1:6" ht="17.25" customHeight="1">
      <c r="A108" s="569"/>
      <c r="B108" s="188" t="s">
        <v>242</v>
      </c>
      <c r="C108" s="251">
        <v>366.32</v>
      </c>
      <c r="D108" s="249">
        <v>921</v>
      </c>
      <c r="E108" s="249">
        <v>92109</v>
      </c>
      <c r="F108" s="249">
        <v>2480</v>
      </c>
    </row>
    <row r="109" spans="1:6" ht="17.25" customHeight="1">
      <c r="A109" s="570"/>
      <c r="B109" s="190" t="s">
        <v>21</v>
      </c>
      <c r="C109" s="252">
        <f>SUM(C103:C108)</f>
        <v>23866.32</v>
      </c>
      <c r="D109" s="192"/>
      <c r="E109" s="192"/>
      <c r="F109" s="193"/>
    </row>
    <row r="110" spans="1:6" ht="27" customHeight="1">
      <c r="A110" s="568" t="s">
        <v>243</v>
      </c>
      <c r="B110" s="174" t="s">
        <v>244</v>
      </c>
      <c r="C110" s="211">
        <v>10532.91</v>
      </c>
      <c r="D110" s="203">
        <v>900</v>
      </c>
      <c r="E110" s="203">
        <v>90015</v>
      </c>
      <c r="F110" s="196">
        <v>6050</v>
      </c>
    </row>
    <row r="111" spans="1:6" ht="18" customHeight="1">
      <c r="A111" s="569"/>
      <c r="B111" s="220" t="s">
        <v>143</v>
      </c>
      <c r="C111" s="221">
        <v>500</v>
      </c>
      <c r="D111" s="208" t="s">
        <v>50</v>
      </c>
      <c r="E111" s="208" t="s">
        <v>49</v>
      </c>
      <c r="F111" s="209">
        <v>6210</v>
      </c>
    </row>
    <row r="112" spans="1:6" ht="20.25" customHeight="1">
      <c r="A112" s="570"/>
      <c r="B112" s="190" t="s">
        <v>21</v>
      </c>
      <c r="C112" s="253">
        <f>SUM(C110:C111)</f>
        <v>11032.91</v>
      </c>
      <c r="D112" s="254"/>
      <c r="E112" s="254"/>
      <c r="F112" s="255"/>
    </row>
    <row r="113" spans="1:6" ht="25.5">
      <c r="A113" s="568" t="s">
        <v>245</v>
      </c>
      <c r="B113" s="256" t="s">
        <v>246</v>
      </c>
      <c r="C113" s="211">
        <v>7000</v>
      </c>
      <c r="D113" s="203">
        <v>900</v>
      </c>
      <c r="E113" s="203">
        <v>90015</v>
      </c>
      <c r="F113" s="203">
        <v>6050</v>
      </c>
    </row>
    <row r="114" spans="1:6" ht="18" customHeight="1">
      <c r="A114" s="569"/>
      <c r="B114" s="250" t="s">
        <v>247</v>
      </c>
      <c r="C114" s="215">
        <v>7000</v>
      </c>
      <c r="D114" s="574">
        <v>921</v>
      </c>
      <c r="E114" s="574">
        <v>92109</v>
      </c>
      <c r="F114" s="574">
        <v>2480</v>
      </c>
    </row>
    <row r="115" spans="1:6" ht="18" customHeight="1">
      <c r="A115" s="569"/>
      <c r="B115" s="250" t="s">
        <v>248</v>
      </c>
      <c r="C115" s="215">
        <v>2000</v>
      </c>
      <c r="D115" s="574"/>
      <c r="E115" s="574"/>
      <c r="F115" s="574"/>
    </row>
    <row r="116" spans="1:6" ht="16.5" customHeight="1">
      <c r="A116" s="569"/>
      <c r="B116" s="178" t="s">
        <v>143</v>
      </c>
      <c r="C116" s="179">
        <v>1000</v>
      </c>
      <c r="D116" s="180" t="s">
        <v>50</v>
      </c>
      <c r="E116" s="180" t="s">
        <v>49</v>
      </c>
      <c r="F116" s="177">
        <v>6210</v>
      </c>
    </row>
    <row r="117" spans="1:6" ht="27.75" customHeight="1">
      <c r="A117" s="569"/>
      <c r="B117" s="257" t="s">
        <v>249</v>
      </c>
      <c r="C117" s="223">
        <v>966.78</v>
      </c>
      <c r="D117" s="224">
        <v>801</v>
      </c>
      <c r="E117" s="224">
        <v>80101</v>
      </c>
      <c r="F117" s="224" t="s">
        <v>250</v>
      </c>
    </row>
    <row r="118" spans="1:6" ht="12" customHeight="1">
      <c r="A118" s="570"/>
      <c r="B118" s="190" t="s">
        <v>21</v>
      </c>
      <c r="C118" s="258">
        <f>SUM(C113:C117)</f>
        <v>17966.78</v>
      </c>
      <c r="D118" s="259"/>
      <c r="E118" s="259"/>
      <c r="F118" s="255"/>
    </row>
    <row r="119" spans="1:6" ht="25.5">
      <c r="A119" s="568" t="s">
        <v>251</v>
      </c>
      <c r="B119" s="256" t="s">
        <v>252</v>
      </c>
      <c r="C119" s="211">
        <v>6000</v>
      </c>
      <c r="D119" s="203">
        <v>900</v>
      </c>
      <c r="E119" s="203">
        <v>90015</v>
      </c>
      <c r="F119" s="203">
        <v>6050</v>
      </c>
    </row>
    <row r="120" spans="1:6" ht="18" customHeight="1">
      <c r="A120" s="569"/>
      <c r="B120" s="178" t="s">
        <v>143</v>
      </c>
      <c r="C120" s="179">
        <v>1000</v>
      </c>
      <c r="D120" s="180" t="s">
        <v>50</v>
      </c>
      <c r="E120" s="180" t="s">
        <v>49</v>
      </c>
      <c r="F120" s="177">
        <v>6210</v>
      </c>
    </row>
    <row r="121" spans="1:6" ht="12.75" customHeight="1">
      <c r="A121" s="569"/>
      <c r="B121" s="250" t="s">
        <v>253</v>
      </c>
      <c r="C121" s="215">
        <v>1500</v>
      </c>
      <c r="D121" s="183">
        <v>921</v>
      </c>
      <c r="E121" s="183">
        <v>92109</v>
      </c>
      <c r="F121" s="183">
        <v>2480</v>
      </c>
    </row>
    <row r="122" spans="1:6" ht="18" customHeight="1">
      <c r="A122" s="569"/>
      <c r="B122" s="260" t="s">
        <v>254</v>
      </c>
      <c r="C122" s="251">
        <v>3000</v>
      </c>
      <c r="D122" s="183">
        <v>600</v>
      </c>
      <c r="E122" s="183">
        <v>60016</v>
      </c>
      <c r="F122" s="183">
        <v>4270</v>
      </c>
    </row>
    <row r="123" spans="1:6" ht="27.75" customHeight="1">
      <c r="A123" s="569"/>
      <c r="B123" s="257" t="s">
        <v>249</v>
      </c>
      <c r="C123" s="223">
        <v>1333.41</v>
      </c>
      <c r="D123" s="224">
        <v>801</v>
      </c>
      <c r="E123" s="224">
        <v>80101</v>
      </c>
      <c r="F123" s="224" t="s">
        <v>250</v>
      </c>
    </row>
    <row r="124" spans="1:6" ht="13.5" customHeight="1">
      <c r="A124" s="570"/>
      <c r="B124" s="190" t="s">
        <v>21</v>
      </c>
      <c r="C124" s="258">
        <f>SUM(C119:C123)</f>
        <v>12833.41</v>
      </c>
      <c r="D124" s="259"/>
      <c r="E124" s="259"/>
      <c r="F124" s="255"/>
    </row>
    <row r="125" spans="1:6" ht="18" customHeight="1">
      <c r="A125" s="568" t="s">
        <v>255</v>
      </c>
      <c r="B125" s="218" t="s">
        <v>256</v>
      </c>
      <c r="C125" s="211">
        <v>30000</v>
      </c>
      <c r="D125" s="203">
        <v>700</v>
      </c>
      <c r="E125" s="203">
        <v>70005</v>
      </c>
      <c r="F125" s="203">
        <v>6050</v>
      </c>
    </row>
    <row r="126" spans="1:6" ht="27" customHeight="1">
      <c r="A126" s="569"/>
      <c r="B126" s="202" t="s">
        <v>257</v>
      </c>
      <c r="C126" s="215">
        <v>3000</v>
      </c>
      <c r="D126" s="176">
        <v>754</v>
      </c>
      <c r="E126" s="176">
        <v>75412</v>
      </c>
      <c r="F126" s="176">
        <v>4210</v>
      </c>
    </row>
    <row r="127" spans="1:6" ht="27" customHeight="1">
      <c r="A127" s="569"/>
      <c r="B127" s="205" t="s">
        <v>258</v>
      </c>
      <c r="C127" s="215">
        <v>1000</v>
      </c>
      <c r="D127" s="576">
        <v>921</v>
      </c>
      <c r="E127" s="576">
        <v>92109</v>
      </c>
      <c r="F127" s="578">
        <v>2480</v>
      </c>
    </row>
    <row r="128" spans="1:6" ht="30" customHeight="1">
      <c r="A128" s="569"/>
      <c r="B128" s="241" t="s">
        <v>259</v>
      </c>
      <c r="C128" s="223">
        <v>2469.88</v>
      </c>
      <c r="D128" s="577"/>
      <c r="E128" s="577"/>
      <c r="F128" s="579"/>
    </row>
    <row r="129" spans="1:6" ht="14.25" customHeight="1">
      <c r="A129" s="570"/>
      <c r="B129" s="190" t="s">
        <v>21</v>
      </c>
      <c r="C129" s="258">
        <f>SUM(C125:C128)</f>
        <v>36469.879999999997</v>
      </c>
      <c r="D129" s="259"/>
      <c r="E129" s="259"/>
      <c r="F129" s="255"/>
    </row>
    <row r="130" spans="1:6" ht="51" customHeight="1">
      <c r="A130" s="568" t="s">
        <v>260</v>
      </c>
      <c r="B130" s="218" t="s">
        <v>261</v>
      </c>
      <c r="C130" s="261">
        <v>11000</v>
      </c>
      <c r="D130" s="203">
        <v>600</v>
      </c>
      <c r="E130" s="203">
        <v>60016</v>
      </c>
      <c r="F130" s="203">
        <v>4300</v>
      </c>
    </row>
    <row r="131" spans="1:6" ht="32.25" customHeight="1">
      <c r="A131" s="569"/>
      <c r="B131" s="205" t="s">
        <v>262</v>
      </c>
      <c r="C131" s="221">
        <v>2944.37</v>
      </c>
      <c r="D131" s="224">
        <v>921</v>
      </c>
      <c r="E131" s="224">
        <v>92109</v>
      </c>
      <c r="F131" s="224">
        <v>2480</v>
      </c>
    </row>
    <row r="132" spans="1:6">
      <c r="A132" s="570"/>
      <c r="B132" s="190" t="s">
        <v>21</v>
      </c>
      <c r="C132" s="258">
        <f>SUM(C130:C131)</f>
        <v>13944.369999999999</v>
      </c>
      <c r="D132" s="259"/>
      <c r="E132" s="259"/>
      <c r="F132" s="255"/>
    </row>
    <row r="133" spans="1:6" ht="26.25" customHeight="1">
      <c r="A133" s="568" t="s">
        <v>263</v>
      </c>
      <c r="B133" s="218" t="s">
        <v>264</v>
      </c>
      <c r="C133" s="261">
        <v>18000</v>
      </c>
      <c r="D133" s="203">
        <v>900</v>
      </c>
      <c r="E133" s="203">
        <v>90015</v>
      </c>
      <c r="F133" s="203">
        <v>6050</v>
      </c>
    </row>
    <row r="134" spans="1:6" ht="18.75" customHeight="1">
      <c r="A134" s="569"/>
      <c r="B134" s="202" t="s">
        <v>265</v>
      </c>
      <c r="C134" s="262">
        <v>8689.24</v>
      </c>
      <c r="D134" s="176">
        <v>600</v>
      </c>
      <c r="E134" s="176">
        <v>60016</v>
      </c>
      <c r="F134" s="176" t="s">
        <v>236</v>
      </c>
    </row>
    <row r="135" spans="1:6" ht="18.75" customHeight="1">
      <c r="A135" s="569"/>
      <c r="B135" s="222" t="s">
        <v>266</v>
      </c>
      <c r="C135" s="263">
        <v>2000</v>
      </c>
      <c r="D135" s="576">
        <v>921</v>
      </c>
      <c r="E135" s="576">
        <v>92109</v>
      </c>
      <c r="F135" s="576">
        <v>2480</v>
      </c>
    </row>
    <row r="136" spans="1:6" ht="25.5">
      <c r="A136" s="569"/>
      <c r="B136" s="241" t="s">
        <v>267</v>
      </c>
      <c r="C136" s="223">
        <v>1000</v>
      </c>
      <c r="D136" s="577"/>
      <c r="E136" s="577"/>
      <c r="F136" s="577"/>
    </row>
    <row r="137" spans="1:6">
      <c r="A137" s="570"/>
      <c r="B137" s="190" t="s">
        <v>21</v>
      </c>
      <c r="C137" s="258">
        <f>SUM(C133:C136)</f>
        <v>29689.239999999998</v>
      </c>
      <c r="D137" s="259"/>
      <c r="E137" s="259"/>
      <c r="F137" s="255"/>
    </row>
    <row r="138" spans="1:6" ht="15.75">
      <c r="A138" s="580" t="s">
        <v>268</v>
      </c>
      <c r="B138" s="581"/>
      <c r="C138" s="264">
        <f>+C15+C22+C34+C40+C47+C53+C58+C64+C72+C78+C86+C91+C94+C102+C109+C112+C118+C124+C129+C132+C137</f>
        <v>504104.17</v>
      </c>
      <c r="D138" s="265"/>
      <c r="E138" s="265"/>
      <c r="F138" s="265"/>
    </row>
  </sheetData>
  <mergeCells count="44">
    <mergeCell ref="A138:B138"/>
    <mergeCell ref="A130:A132"/>
    <mergeCell ref="A133:A137"/>
    <mergeCell ref="D135:D136"/>
    <mergeCell ref="E135:E136"/>
    <mergeCell ref="F135:F136"/>
    <mergeCell ref="A119:A124"/>
    <mergeCell ref="A125:A129"/>
    <mergeCell ref="D127:D128"/>
    <mergeCell ref="E127:E128"/>
    <mergeCell ref="F127:F128"/>
    <mergeCell ref="E114:E115"/>
    <mergeCell ref="F114:F115"/>
    <mergeCell ref="A65:A72"/>
    <mergeCell ref="A73:A78"/>
    <mergeCell ref="A79:A86"/>
    <mergeCell ref="A87:A91"/>
    <mergeCell ref="A92:A94"/>
    <mergeCell ref="A95:A102"/>
    <mergeCell ref="A103:A109"/>
    <mergeCell ref="A110:A112"/>
    <mergeCell ref="A113:A118"/>
    <mergeCell ref="D114:D115"/>
    <mergeCell ref="D99:D100"/>
    <mergeCell ref="E99:E100"/>
    <mergeCell ref="F99:F100"/>
    <mergeCell ref="F61:F62"/>
    <mergeCell ref="E38:E39"/>
    <mergeCell ref="F38:F39"/>
    <mergeCell ref="A41:A47"/>
    <mergeCell ref="D44:D45"/>
    <mergeCell ref="E44:E45"/>
    <mergeCell ref="F44:F45"/>
    <mergeCell ref="D38:D39"/>
    <mergeCell ref="A48:A53"/>
    <mergeCell ref="A54:A58"/>
    <mergeCell ref="A59:A64"/>
    <mergeCell ref="D61:D62"/>
    <mergeCell ref="E61:E62"/>
    <mergeCell ref="A6:C6"/>
    <mergeCell ref="A9:A15"/>
    <mergeCell ref="A16:A22"/>
    <mergeCell ref="A23:A34"/>
    <mergeCell ref="A35:A40"/>
  </mergeCells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rowBreaks count="2" manualBreakCount="2">
    <brk id="58" max="16383" man="1"/>
    <brk id="112" max="16383" man="1"/>
  </rowBreaks>
  <colBreaks count="1" manualBreakCount="1">
    <brk id="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view="pageLayout" topLeftCell="A10" zoomScaleNormal="100" workbookViewId="0">
      <selection activeCell="F30" sqref="F30:Q30"/>
    </sheetView>
  </sheetViews>
  <sheetFormatPr defaultRowHeight="11.25"/>
  <cols>
    <col min="1" max="1" width="3.5703125" style="404" bestFit="1" customWidth="1"/>
    <col min="2" max="2" width="20.7109375" style="404" customWidth="1"/>
    <col min="3" max="3" width="5.7109375" style="404" customWidth="1"/>
    <col min="4" max="4" width="9.85546875" style="404" customWidth="1"/>
    <col min="5" max="5" width="13.42578125" style="404" customWidth="1"/>
    <col min="6" max="6" width="13.140625" style="404" customWidth="1"/>
    <col min="7" max="8" width="13.42578125" style="404" customWidth="1"/>
    <col min="9" max="9" width="14.140625" style="404" customWidth="1"/>
    <col min="10" max="10" width="6.85546875" style="404" customWidth="1"/>
    <col min="11" max="11" width="6.42578125" style="404" customWidth="1"/>
    <col min="12" max="12" width="13.28515625" style="404" customWidth="1"/>
    <col min="13" max="13" width="12.5703125" style="404" customWidth="1"/>
    <col min="14" max="14" width="6" style="404" customWidth="1"/>
    <col min="15" max="15" width="6.42578125" style="404" customWidth="1"/>
    <col min="16" max="16" width="6.140625" style="404" customWidth="1"/>
    <col min="17" max="17" width="12.85546875" style="404" customWidth="1"/>
    <col min="18" max="256" width="9.140625" style="404"/>
    <col min="257" max="257" width="3.5703125" style="404" bestFit="1" customWidth="1"/>
    <col min="258" max="258" width="20.7109375" style="404" customWidth="1"/>
    <col min="259" max="259" width="5.7109375" style="404" customWidth="1"/>
    <col min="260" max="260" width="9.85546875" style="404" customWidth="1"/>
    <col min="261" max="261" width="13.42578125" style="404" customWidth="1"/>
    <col min="262" max="262" width="13.140625" style="404" customWidth="1"/>
    <col min="263" max="264" width="13.42578125" style="404" customWidth="1"/>
    <col min="265" max="265" width="14.140625" style="404" customWidth="1"/>
    <col min="266" max="266" width="6.85546875" style="404" customWidth="1"/>
    <col min="267" max="267" width="6.42578125" style="404" customWidth="1"/>
    <col min="268" max="268" width="13.28515625" style="404" customWidth="1"/>
    <col min="269" max="269" width="12.5703125" style="404" customWidth="1"/>
    <col min="270" max="270" width="6" style="404" customWidth="1"/>
    <col min="271" max="271" width="6.42578125" style="404" customWidth="1"/>
    <col min="272" max="272" width="6.140625" style="404" customWidth="1"/>
    <col min="273" max="273" width="12.85546875" style="404" customWidth="1"/>
    <col min="274" max="512" width="9.140625" style="404"/>
    <col min="513" max="513" width="3.5703125" style="404" bestFit="1" customWidth="1"/>
    <col min="514" max="514" width="20.7109375" style="404" customWidth="1"/>
    <col min="515" max="515" width="5.7109375" style="404" customWidth="1"/>
    <col min="516" max="516" width="9.85546875" style="404" customWidth="1"/>
    <col min="517" max="517" width="13.42578125" style="404" customWidth="1"/>
    <col min="518" max="518" width="13.140625" style="404" customWidth="1"/>
    <col min="519" max="520" width="13.42578125" style="404" customWidth="1"/>
    <col min="521" max="521" width="14.140625" style="404" customWidth="1"/>
    <col min="522" max="522" width="6.85546875" style="404" customWidth="1"/>
    <col min="523" max="523" width="6.42578125" style="404" customWidth="1"/>
    <col min="524" max="524" width="13.28515625" style="404" customWidth="1"/>
    <col min="525" max="525" width="12.5703125" style="404" customWidth="1"/>
    <col min="526" max="526" width="6" style="404" customWidth="1"/>
    <col min="527" max="527" width="6.42578125" style="404" customWidth="1"/>
    <col min="528" max="528" width="6.140625" style="404" customWidth="1"/>
    <col min="529" max="529" width="12.85546875" style="404" customWidth="1"/>
    <col min="530" max="768" width="9.140625" style="404"/>
    <col min="769" max="769" width="3.5703125" style="404" bestFit="1" customWidth="1"/>
    <col min="770" max="770" width="20.7109375" style="404" customWidth="1"/>
    <col min="771" max="771" width="5.7109375" style="404" customWidth="1"/>
    <col min="772" max="772" width="9.85546875" style="404" customWidth="1"/>
    <col min="773" max="773" width="13.42578125" style="404" customWidth="1"/>
    <col min="774" max="774" width="13.140625" style="404" customWidth="1"/>
    <col min="775" max="776" width="13.42578125" style="404" customWidth="1"/>
    <col min="777" max="777" width="14.140625" style="404" customWidth="1"/>
    <col min="778" max="778" width="6.85546875" style="404" customWidth="1"/>
    <col min="779" max="779" width="6.42578125" style="404" customWidth="1"/>
    <col min="780" max="780" width="13.28515625" style="404" customWidth="1"/>
    <col min="781" max="781" width="12.5703125" style="404" customWidth="1"/>
    <col min="782" max="782" width="6" style="404" customWidth="1"/>
    <col min="783" max="783" width="6.42578125" style="404" customWidth="1"/>
    <col min="784" max="784" width="6.140625" style="404" customWidth="1"/>
    <col min="785" max="785" width="12.85546875" style="404" customWidth="1"/>
    <col min="786" max="1024" width="9.140625" style="404"/>
    <col min="1025" max="1025" width="3.5703125" style="404" bestFit="1" customWidth="1"/>
    <col min="1026" max="1026" width="20.7109375" style="404" customWidth="1"/>
    <col min="1027" max="1027" width="5.7109375" style="404" customWidth="1"/>
    <col min="1028" max="1028" width="9.85546875" style="404" customWidth="1"/>
    <col min="1029" max="1029" width="13.42578125" style="404" customWidth="1"/>
    <col min="1030" max="1030" width="13.140625" style="404" customWidth="1"/>
    <col min="1031" max="1032" width="13.42578125" style="404" customWidth="1"/>
    <col min="1033" max="1033" width="14.140625" style="404" customWidth="1"/>
    <col min="1034" max="1034" width="6.85546875" style="404" customWidth="1"/>
    <col min="1035" max="1035" width="6.42578125" style="404" customWidth="1"/>
    <col min="1036" max="1036" width="13.28515625" style="404" customWidth="1"/>
    <col min="1037" max="1037" width="12.5703125" style="404" customWidth="1"/>
    <col min="1038" max="1038" width="6" style="404" customWidth="1"/>
    <col min="1039" max="1039" width="6.42578125" style="404" customWidth="1"/>
    <col min="1040" max="1040" width="6.140625" style="404" customWidth="1"/>
    <col min="1041" max="1041" width="12.85546875" style="404" customWidth="1"/>
    <col min="1042" max="1280" width="9.140625" style="404"/>
    <col min="1281" max="1281" width="3.5703125" style="404" bestFit="1" customWidth="1"/>
    <col min="1282" max="1282" width="20.7109375" style="404" customWidth="1"/>
    <col min="1283" max="1283" width="5.7109375" style="404" customWidth="1"/>
    <col min="1284" max="1284" width="9.85546875" style="404" customWidth="1"/>
    <col min="1285" max="1285" width="13.42578125" style="404" customWidth="1"/>
    <col min="1286" max="1286" width="13.140625" style="404" customWidth="1"/>
    <col min="1287" max="1288" width="13.42578125" style="404" customWidth="1"/>
    <col min="1289" max="1289" width="14.140625" style="404" customWidth="1"/>
    <col min="1290" max="1290" width="6.85546875" style="404" customWidth="1"/>
    <col min="1291" max="1291" width="6.42578125" style="404" customWidth="1"/>
    <col min="1292" max="1292" width="13.28515625" style="404" customWidth="1"/>
    <col min="1293" max="1293" width="12.5703125" style="404" customWidth="1"/>
    <col min="1294" max="1294" width="6" style="404" customWidth="1"/>
    <col min="1295" max="1295" width="6.42578125" style="404" customWidth="1"/>
    <col min="1296" max="1296" width="6.140625" style="404" customWidth="1"/>
    <col min="1297" max="1297" width="12.85546875" style="404" customWidth="1"/>
    <col min="1298" max="1536" width="9.140625" style="404"/>
    <col min="1537" max="1537" width="3.5703125" style="404" bestFit="1" customWidth="1"/>
    <col min="1538" max="1538" width="20.7109375" style="404" customWidth="1"/>
    <col min="1539" max="1539" width="5.7109375" style="404" customWidth="1"/>
    <col min="1540" max="1540" width="9.85546875" style="404" customWidth="1"/>
    <col min="1541" max="1541" width="13.42578125" style="404" customWidth="1"/>
    <col min="1542" max="1542" width="13.140625" style="404" customWidth="1"/>
    <col min="1543" max="1544" width="13.42578125" style="404" customWidth="1"/>
    <col min="1545" max="1545" width="14.140625" style="404" customWidth="1"/>
    <col min="1546" max="1546" width="6.85546875" style="404" customWidth="1"/>
    <col min="1547" max="1547" width="6.42578125" style="404" customWidth="1"/>
    <col min="1548" max="1548" width="13.28515625" style="404" customWidth="1"/>
    <col min="1549" max="1549" width="12.5703125" style="404" customWidth="1"/>
    <col min="1550" max="1550" width="6" style="404" customWidth="1"/>
    <col min="1551" max="1551" width="6.42578125" style="404" customWidth="1"/>
    <col min="1552" max="1552" width="6.140625" style="404" customWidth="1"/>
    <col min="1553" max="1553" width="12.85546875" style="404" customWidth="1"/>
    <col min="1554" max="1792" width="9.140625" style="404"/>
    <col min="1793" max="1793" width="3.5703125" style="404" bestFit="1" customWidth="1"/>
    <col min="1794" max="1794" width="20.7109375" style="404" customWidth="1"/>
    <col min="1795" max="1795" width="5.7109375" style="404" customWidth="1"/>
    <col min="1796" max="1796" width="9.85546875" style="404" customWidth="1"/>
    <col min="1797" max="1797" width="13.42578125" style="404" customWidth="1"/>
    <col min="1798" max="1798" width="13.140625" style="404" customWidth="1"/>
    <col min="1799" max="1800" width="13.42578125" style="404" customWidth="1"/>
    <col min="1801" max="1801" width="14.140625" style="404" customWidth="1"/>
    <col min="1802" max="1802" width="6.85546875" style="404" customWidth="1"/>
    <col min="1803" max="1803" width="6.42578125" style="404" customWidth="1"/>
    <col min="1804" max="1804" width="13.28515625" style="404" customWidth="1"/>
    <col min="1805" max="1805" width="12.5703125" style="404" customWidth="1"/>
    <col min="1806" max="1806" width="6" style="404" customWidth="1"/>
    <col min="1807" max="1807" width="6.42578125" style="404" customWidth="1"/>
    <col min="1808" max="1808" width="6.140625" style="404" customWidth="1"/>
    <col min="1809" max="1809" width="12.85546875" style="404" customWidth="1"/>
    <col min="1810" max="2048" width="9.140625" style="404"/>
    <col min="2049" max="2049" width="3.5703125" style="404" bestFit="1" customWidth="1"/>
    <col min="2050" max="2050" width="20.7109375" style="404" customWidth="1"/>
    <col min="2051" max="2051" width="5.7109375" style="404" customWidth="1"/>
    <col min="2052" max="2052" width="9.85546875" style="404" customWidth="1"/>
    <col min="2053" max="2053" width="13.42578125" style="404" customWidth="1"/>
    <col min="2054" max="2054" width="13.140625" style="404" customWidth="1"/>
    <col min="2055" max="2056" width="13.42578125" style="404" customWidth="1"/>
    <col min="2057" max="2057" width="14.140625" style="404" customWidth="1"/>
    <col min="2058" max="2058" width="6.85546875" style="404" customWidth="1"/>
    <col min="2059" max="2059" width="6.42578125" style="404" customWidth="1"/>
    <col min="2060" max="2060" width="13.28515625" style="404" customWidth="1"/>
    <col min="2061" max="2061" width="12.5703125" style="404" customWidth="1"/>
    <col min="2062" max="2062" width="6" style="404" customWidth="1"/>
    <col min="2063" max="2063" width="6.42578125" style="404" customWidth="1"/>
    <col min="2064" max="2064" width="6.140625" style="404" customWidth="1"/>
    <col min="2065" max="2065" width="12.85546875" style="404" customWidth="1"/>
    <col min="2066" max="2304" width="9.140625" style="404"/>
    <col min="2305" max="2305" width="3.5703125" style="404" bestFit="1" customWidth="1"/>
    <col min="2306" max="2306" width="20.7109375" style="404" customWidth="1"/>
    <col min="2307" max="2307" width="5.7109375" style="404" customWidth="1"/>
    <col min="2308" max="2308" width="9.85546875" style="404" customWidth="1"/>
    <col min="2309" max="2309" width="13.42578125" style="404" customWidth="1"/>
    <col min="2310" max="2310" width="13.140625" style="404" customWidth="1"/>
    <col min="2311" max="2312" width="13.42578125" style="404" customWidth="1"/>
    <col min="2313" max="2313" width="14.140625" style="404" customWidth="1"/>
    <col min="2314" max="2314" width="6.85546875" style="404" customWidth="1"/>
    <col min="2315" max="2315" width="6.42578125" style="404" customWidth="1"/>
    <col min="2316" max="2316" width="13.28515625" style="404" customWidth="1"/>
    <col min="2317" max="2317" width="12.5703125" style="404" customWidth="1"/>
    <col min="2318" max="2318" width="6" style="404" customWidth="1"/>
    <col min="2319" max="2319" width="6.42578125" style="404" customWidth="1"/>
    <col min="2320" max="2320" width="6.140625" style="404" customWidth="1"/>
    <col min="2321" max="2321" width="12.85546875" style="404" customWidth="1"/>
    <col min="2322" max="2560" width="9.140625" style="404"/>
    <col min="2561" max="2561" width="3.5703125" style="404" bestFit="1" customWidth="1"/>
    <col min="2562" max="2562" width="20.7109375" style="404" customWidth="1"/>
    <col min="2563" max="2563" width="5.7109375" style="404" customWidth="1"/>
    <col min="2564" max="2564" width="9.85546875" style="404" customWidth="1"/>
    <col min="2565" max="2565" width="13.42578125" style="404" customWidth="1"/>
    <col min="2566" max="2566" width="13.140625" style="404" customWidth="1"/>
    <col min="2567" max="2568" width="13.42578125" style="404" customWidth="1"/>
    <col min="2569" max="2569" width="14.140625" style="404" customWidth="1"/>
    <col min="2570" max="2570" width="6.85546875" style="404" customWidth="1"/>
    <col min="2571" max="2571" width="6.42578125" style="404" customWidth="1"/>
    <col min="2572" max="2572" width="13.28515625" style="404" customWidth="1"/>
    <col min="2573" max="2573" width="12.5703125" style="404" customWidth="1"/>
    <col min="2574" max="2574" width="6" style="404" customWidth="1"/>
    <col min="2575" max="2575" width="6.42578125" style="404" customWidth="1"/>
    <col min="2576" max="2576" width="6.140625" style="404" customWidth="1"/>
    <col min="2577" max="2577" width="12.85546875" style="404" customWidth="1"/>
    <col min="2578" max="2816" width="9.140625" style="404"/>
    <col min="2817" max="2817" width="3.5703125" style="404" bestFit="1" customWidth="1"/>
    <col min="2818" max="2818" width="20.7109375" style="404" customWidth="1"/>
    <col min="2819" max="2819" width="5.7109375" style="404" customWidth="1"/>
    <col min="2820" max="2820" width="9.85546875" style="404" customWidth="1"/>
    <col min="2821" max="2821" width="13.42578125" style="404" customWidth="1"/>
    <col min="2822" max="2822" width="13.140625" style="404" customWidth="1"/>
    <col min="2823" max="2824" width="13.42578125" style="404" customWidth="1"/>
    <col min="2825" max="2825" width="14.140625" style="404" customWidth="1"/>
    <col min="2826" max="2826" width="6.85546875" style="404" customWidth="1"/>
    <col min="2827" max="2827" width="6.42578125" style="404" customWidth="1"/>
    <col min="2828" max="2828" width="13.28515625" style="404" customWidth="1"/>
    <col min="2829" max="2829" width="12.5703125" style="404" customWidth="1"/>
    <col min="2830" max="2830" width="6" style="404" customWidth="1"/>
    <col min="2831" max="2831" width="6.42578125" style="404" customWidth="1"/>
    <col min="2832" max="2832" width="6.140625" style="404" customWidth="1"/>
    <col min="2833" max="2833" width="12.85546875" style="404" customWidth="1"/>
    <col min="2834" max="3072" width="9.140625" style="404"/>
    <col min="3073" max="3073" width="3.5703125" style="404" bestFit="1" customWidth="1"/>
    <col min="3074" max="3074" width="20.7109375" style="404" customWidth="1"/>
    <col min="3075" max="3075" width="5.7109375" style="404" customWidth="1"/>
    <col min="3076" max="3076" width="9.85546875" style="404" customWidth="1"/>
    <col min="3077" max="3077" width="13.42578125" style="404" customWidth="1"/>
    <col min="3078" max="3078" width="13.140625" style="404" customWidth="1"/>
    <col min="3079" max="3080" width="13.42578125" style="404" customWidth="1"/>
    <col min="3081" max="3081" width="14.140625" style="404" customWidth="1"/>
    <col min="3082" max="3082" width="6.85546875" style="404" customWidth="1"/>
    <col min="3083" max="3083" width="6.42578125" style="404" customWidth="1"/>
    <col min="3084" max="3084" width="13.28515625" style="404" customWidth="1"/>
    <col min="3085" max="3085" width="12.5703125" style="404" customWidth="1"/>
    <col min="3086" max="3086" width="6" style="404" customWidth="1"/>
    <col min="3087" max="3087" width="6.42578125" style="404" customWidth="1"/>
    <col min="3088" max="3088" width="6.140625" style="404" customWidth="1"/>
    <col min="3089" max="3089" width="12.85546875" style="404" customWidth="1"/>
    <col min="3090" max="3328" width="9.140625" style="404"/>
    <col min="3329" max="3329" width="3.5703125" style="404" bestFit="1" customWidth="1"/>
    <col min="3330" max="3330" width="20.7109375" style="404" customWidth="1"/>
    <col min="3331" max="3331" width="5.7109375" style="404" customWidth="1"/>
    <col min="3332" max="3332" width="9.85546875" style="404" customWidth="1"/>
    <col min="3333" max="3333" width="13.42578125" style="404" customWidth="1"/>
    <col min="3334" max="3334" width="13.140625" style="404" customWidth="1"/>
    <col min="3335" max="3336" width="13.42578125" style="404" customWidth="1"/>
    <col min="3337" max="3337" width="14.140625" style="404" customWidth="1"/>
    <col min="3338" max="3338" width="6.85546875" style="404" customWidth="1"/>
    <col min="3339" max="3339" width="6.42578125" style="404" customWidth="1"/>
    <col min="3340" max="3340" width="13.28515625" style="404" customWidth="1"/>
    <col min="3341" max="3341" width="12.5703125" style="404" customWidth="1"/>
    <col min="3342" max="3342" width="6" style="404" customWidth="1"/>
    <col min="3343" max="3343" width="6.42578125" style="404" customWidth="1"/>
    <col min="3344" max="3344" width="6.140625" style="404" customWidth="1"/>
    <col min="3345" max="3345" width="12.85546875" style="404" customWidth="1"/>
    <col min="3346" max="3584" width="9.140625" style="404"/>
    <col min="3585" max="3585" width="3.5703125" style="404" bestFit="1" customWidth="1"/>
    <col min="3586" max="3586" width="20.7109375" style="404" customWidth="1"/>
    <col min="3587" max="3587" width="5.7109375" style="404" customWidth="1"/>
    <col min="3588" max="3588" width="9.85546875" style="404" customWidth="1"/>
    <col min="3589" max="3589" width="13.42578125" style="404" customWidth="1"/>
    <col min="3590" max="3590" width="13.140625" style="404" customWidth="1"/>
    <col min="3591" max="3592" width="13.42578125" style="404" customWidth="1"/>
    <col min="3593" max="3593" width="14.140625" style="404" customWidth="1"/>
    <col min="3594" max="3594" width="6.85546875" style="404" customWidth="1"/>
    <col min="3595" max="3595" width="6.42578125" style="404" customWidth="1"/>
    <col min="3596" max="3596" width="13.28515625" style="404" customWidth="1"/>
    <col min="3597" max="3597" width="12.5703125" style="404" customWidth="1"/>
    <col min="3598" max="3598" width="6" style="404" customWidth="1"/>
    <col min="3599" max="3599" width="6.42578125" style="404" customWidth="1"/>
    <col min="3600" max="3600" width="6.140625" style="404" customWidth="1"/>
    <col min="3601" max="3601" width="12.85546875" style="404" customWidth="1"/>
    <col min="3602" max="3840" width="9.140625" style="404"/>
    <col min="3841" max="3841" width="3.5703125" style="404" bestFit="1" customWidth="1"/>
    <col min="3842" max="3842" width="20.7109375" style="404" customWidth="1"/>
    <col min="3843" max="3843" width="5.7109375" style="404" customWidth="1"/>
    <col min="3844" max="3844" width="9.85546875" style="404" customWidth="1"/>
    <col min="3845" max="3845" width="13.42578125" style="404" customWidth="1"/>
    <col min="3846" max="3846" width="13.140625" style="404" customWidth="1"/>
    <col min="3847" max="3848" width="13.42578125" style="404" customWidth="1"/>
    <col min="3849" max="3849" width="14.140625" style="404" customWidth="1"/>
    <col min="3850" max="3850" width="6.85546875" style="404" customWidth="1"/>
    <col min="3851" max="3851" width="6.42578125" style="404" customWidth="1"/>
    <col min="3852" max="3852" width="13.28515625" style="404" customWidth="1"/>
    <col min="3853" max="3853" width="12.5703125" style="404" customWidth="1"/>
    <col min="3854" max="3854" width="6" style="404" customWidth="1"/>
    <col min="3855" max="3855" width="6.42578125" style="404" customWidth="1"/>
    <col min="3856" max="3856" width="6.140625" style="404" customWidth="1"/>
    <col min="3857" max="3857" width="12.85546875" style="404" customWidth="1"/>
    <col min="3858" max="4096" width="9.140625" style="404"/>
    <col min="4097" max="4097" width="3.5703125" style="404" bestFit="1" customWidth="1"/>
    <col min="4098" max="4098" width="20.7109375" style="404" customWidth="1"/>
    <col min="4099" max="4099" width="5.7109375" style="404" customWidth="1"/>
    <col min="4100" max="4100" width="9.85546875" style="404" customWidth="1"/>
    <col min="4101" max="4101" width="13.42578125" style="404" customWidth="1"/>
    <col min="4102" max="4102" width="13.140625" style="404" customWidth="1"/>
    <col min="4103" max="4104" width="13.42578125" style="404" customWidth="1"/>
    <col min="4105" max="4105" width="14.140625" style="404" customWidth="1"/>
    <col min="4106" max="4106" width="6.85546875" style="404" customWidth="1"/>
    <col min="4107" max="4107" width="6.42578125" style="404" customWidth="1"/>
    <col min="4108" max="4108" width="13.28515625" style="404" customWidth="1"/>
    <col min="4109" max="4109" width="12.5703125" style="404" customWidth="1"/>
    <col min="4110" max="4110" width="6" style="404" customWidth="1"/>
    <col min="4111" max="4111" width="6.42578125" style="404" customWidth="1"/>
    <col min="4112" max="4112" width="6.140625" style="404" customWidth="1"/>
    <col min="4113" max="4113" width="12.85546875" style="404" customWidth="1"/>
    <col min="4114" max="4352" width="9.140625" style="404"/>
    <col min="4353" max="4353" width="3.5703125" style="404" bestFit="1" customWidth="1"/>
    <col min="4354" max="4354" width="20.7109375" style="404" customWidth="1"/>
    <col min="4355" max="4355" width="5.7109375" style="404" customWidth="1"/>
    <col min="4356" max="4356" width="9.85546875" style="404" customWidth="1"/>
    <col min="4357" max="4357" width="13.42578125" style="404" customWidth="1"/>
    <col min="4358" max="4358" width="13.140625" style="404" customWidth="1"/>
    <col min="4359" max="4360" width="13.42578125" style="404" customWidth="1"/>
    <col min="4361" max="4361" width="14.140625" style="404" customWidth="1"/>
    <col min="4362" max="4362" width="6.85546875" style="404" customWidth="1"/>
    <col min="4363" max="4363" width="6.42578125" style="404" customWidth="1"/>
    <col min="4364" max="4364" width="13.28515625" style="404" customWidth="1"/>
    <col min="4365" max="4365" width="12.5703125" style="404" customWidth="1"/>
    <col min="4366" max="4366" width="6" style="404" customWidth="1"/>
    <col min="4367" max="4367" width="6.42578125" style="404" customWidth="1"/>
    <col min="4368" max="4368" width="6.140625" style="404" customWidth="1"/>
    <col min="4369" max="4369" width="12.85546875" style="404" customWidth="1"/>
    <col min="4370" max="4608" width="9.140625" style="404"/>
    <col min="4609" max="4609" width="3.5703125" style="404" bestFit="1" customWidth="1"/>
    <col min="4610" max="4610" width="20.7109375" style="404" customWidth="1"/>
    <col min="4611" max="4611" width="5.7109375" style="404" customWidth="1"/>
    <col min="4612" max="4612" width="9.85546875" style="404" customWidth="1"/>
    <col min="4613" max="4613" width="13.42578125" style="404" customWidth="1"/>
    <col min="4614" max="4614" width="13.140625" style="404" customWidth="1"/>
    <col min="4615" max="4616" width="13.42578125" style="404" customWidth="1"/>
    <col min="4617" max="4617" width="14.140625" style="404" customWidth="1"/>
    <col min="4618" max="4618" width="6.85546875" style="404" customWidth="1"/>
    <col min="4619" max="4619" width="6.42578125" style="404" customWidth="1"/>
    <col min="4620" max="4620" width="13.28515625" style="404" customWidth="1"/>
    <col min="4621" max="4621" width="12.5703125" style="404" customWidth="1"/>
    <col min="4622" max="4622" width="6" style="404" customWidth="1"/>
    <col min="4623" max="4623" width="6.42578125" style="404" customWidth="1"/>
    <col min="4624" max="4624" width="6.140625" style="404" customWidth="1"/>
    <col min="4625" max="4625" width="12.85546875" style="404" customWidth="1"/>
    <col min="4626" max="4864" width="9.140625" style="404"/>
    <col min="4865" max="4865" width="3.5703125" style="404" bestFit="1" customWidth="1"/>
    <col min="4866" max="4866" width="20.7109375" style="404" customWidth="1"/>
    <col min="4867" max="4867" width="5.7109375" style="404" customWidth="1"/>
    <col min="4868" max="4868" width="9.85546875" style="404" customWidth="1"/>
    <col min="4869" max="4869" width="13.42578125" style="404" customWidth="1"/>
    <col min="4870" max="4870" width="13.140625" style="404" customWidth="1"/>
    <col min="4871" max="4872" width="13.42578125" style="404" customWidth="1"/>
    <col min="4873" max="4873" width="14.140625" style="404" customWidth="1"/>
    <col min="4874" max="4874" width="6.85546875" style="404" customWidth="1"/>
    <col min="4875" max="4875" width="6.42578125" style="404" customWidth="1"/>
    <col min="4876" max="4876" width="13.28515625" style="404" customWidth="1"/>
    <col min="4877" max="4877" width="12.5703125" style="404" customWidth="1"/>
    <col min="4878" max="4878" width="6" style="404" customWidth="1"/>
    <col min="4879" max="4879" width="6.42578125" style="404" customWidth="1"/>
    <col min="4880" max="4880" width="6.140625" style="404" customWidth="1"/>
    <col min="4881" max="4881" width="12.85546875" style="404" customWidth="1"/>
    <col min="4882" max="5120" width="9.140625" style="404"/>
    <col min="5121" max="5121" width="3.5703125" style="404" bestFit="1" customWidth="1"/>
    <col min="5122" max="5122" width="20.7109375" style="404" customWidth="1"/>
    <col min="5123" max="5123" width="5.7109375" style="404" customWidth="1"/>
    <col min="5124" max="5124" width="9.85546875" style="404" customWidth="1"/>
    <col min="5125" max="5125" width="13.42578125" style="404" customWidth="1"/>
    <col min="5126" max="5126" width="13.140625" style="404" customWidth="1"/>
    <col min="5127" max="5128" width="13.42578125" style="404" customWidth="1"/>
    <col min="5129" max="5129" width="14.140625" style="404" customWidth="1"/>
    <col min="5130" max="5130" width="6.85546875" style="404" customWidth="1"/>
    <col min="5131" max="5131" width="6.42578125" style="404" customWidth="1"/>
    <col min="5132" max="5132" width="13.28515625" style="404" customWidth="1"/>
    <col min="5133" max="5133" width="12.5703125" style="404" customWidth="1"/>
    <col min="5134" max="5134" width="6" style="404" customWidth="1"/>
    <col min="5135" max="5135" width="6.42578125" style="404" customWidth="1"/>
    <col min="5136" max="5136" width="6.140625" style="404" customWidth="1"/>
    <col min="5137" max="5137" width="12.85546875" style="404" customWidth="1"/>
    <col min="5138" max="5376" width="9.140625" style="404"/>
    <col min="5377" max="5377" width="3.5703125" style="404" bestFit="1" customWidth="1"/>
    <col min="5378" max="5378" width="20.7109375" style="404" customWidth="1"/>
    <col min="5379" max="5379" width="5.7109375" style="404" customWidth="1"/>
    <col min="5380" max="5380" width="9.85546875" style="404" customWidth="1"/>
    <col min="5381" max="5381" width="13.42578125" style="404" customWidth="1"/>
    <col min="5382" max="5382" width="13.140625" style="404" customWidth="1"/>
    <col min="5383" max="5384" width="13.42578125" style="404" customWidth="1"/>
    <col min="5385" max="5385" width="14.140625" style="404" customWidth="1"/>
    <col min="5386" max="5386" width="6.85546875" style="404" customWidth="1"/>
    <col min="5387" max="5387" width="6.42578125" style="404" customWidth="1"/>
    <col min="5388" max="5388" width="13.28515625" style="404" customWidth="1"/>
    <col min="5389" max="5389" width="12.5703125" style="404" customWidth="1"/>
    <col min="5390" max="5390" width="6" style="404" customWidth="1"/>
    <col min="5391" max="5391" width="6.42578125" style="404" customWidth="1"/>
    <col min="5392" max="5392" width="6.140625" style="404" customWidth="1"/>
    <col min="5393" max="5393" width="12.85546875" style="404" customWidth="1"/>
    <col min="5394" max="5632" width="9.140625" style="404"/>
    <col min="5633" max="5633" width="3.5703125" style="404" bestFit="1" customWidth="1"/>
    <col min="5634" max="5634" width="20.7109375" style="404" customWidth="1"/>
    <col min="5635" max="5635" width="5.7109375" style="404" customWidth="1"/>
    <col min="5636" max="5636" width="9.85546875" style="404" customWidth="1"/>
    <col min="5637" max="5637" width="13.42578125" style="404" customWidth="1"/>
    <col min="5638" max="5638" width="13.140625" style="404" customWidth="1"/>
    <col min="5639" max="5640" width="13.42578125" style="404" customWidth="1"/>
    <col min="5641" max="5641" width="14.140625" style="404" customWidth="1"/>
    <col min="5642" max="5642" width="6.85546875" style="404" customWidth="1"/>
    <col min="5643" max="5643" width="6.42578125" style="404" customWidth="1"/>
    <col min="5644" max="5644" width="13.28515625" style="404" customWidth="1"/>
    <col min="5645" max="5645" width="12.5703125" style="404" customWidth="1"/>
    <col min="5646" max="5646" width="6" style="404" customWidth="1"/>
    <col min="5647" max="5647" width="6.42578125" style="404" customWidth="1"/>
    <col min="5648" max="5648" width="6.140625" style="404" customWidth="1"/>
    <col min="5649" max="5649" width="12.85546875" style="404" customWidth="1"/>
    <col min="5650" max="5888" width="9.140625" style="404"/>
    <col min="5889" max="5889" width="3.5703125" style="404" bestFit="1" customWidth="1"/>
    <col min="5890" max="5890" width="20.7109375" style="404" customWidth="1"/>
    <col min="5891" max="5891" width="5.7109375" style="404" customWidth="1"/>
    <col min="5892" max="5892" width="9.85546875" style="404" customWidth="1"/>
    <col min="5893" max="5893" width="13.42578125" style="404" customWidth="1"/>
    <col min="5894" max="5894" width="13.140625" style="404" customWidth="1"/>
    <col min="5895" max="5896" width="13.42578125" style="404" customWidth="1"/>
    <col min="5897" max="5897" width="14.140625" style="404" customWidth="1"/>
    <col min="5898" max="5898" width="6.85546875" style="404" customWidth="1"/>
    <col min="5899" max="5899" width="6.42578125" style="404" customWidth="1"/>
    <col min="5900" max="5900" width="13.28515625" style="404" customWidth="1"/>
    <col min="5901" max="5901" width="12.5703125" style="404" customWidth="1"/>
    <col min="5902" max="5902" width="6" style="404" customWidth="1"/>
    <col min="5903" max="5903" width="6.42578125" style="404" customWidth="1"/>
    <col min="5904" max="5904" width="6.140625" style="404" customWidth="1"/>
    <col min="5905" max="5905" width="12.85546875" style="404" customWidth="1"/>
    <col min="5906" max="6144" width="9.140625" style="404"/>
    <col min="6145" max="6145" width="3.5703125" style="404" bestFit="1" customWidth="1"/>
    <col min="6146" max="6146" width="20.7109375" style="404" customWidth="1"/>
    <col min="6147" max="6147" width="5.7109375" style="404" customWidth="1"/>
    <col min="6148" max="6148" width="9.85546875" style="404" customWidth="1"/>
    <col min="6149" max="6149" width="13.42578125" style="404" customWidth="1"/>
    <col min="6150" max="6150" width="13.140625" style="404" customWidth="1"/>
    <col min="6151" max="6152" width="13.42578125" style="404" customWidth="1"/>
    <col min="6153" max="6153" width="14.140625" style="404" customWidth="1"/>
    <col min="6154" max="6154" width="6.85546875" style="404" customWidth="1"/>
    <col min="6155" max="6155" width="6.42578125" style="404" customWidth="1"/>
    <col min="6156" max="6156" width="13.28515625" style="404" customWidth="1"/>
    <col min="6157" max="6157" width="12.5703125" style="404" customWidth="1"/>
    <col min="6158" max="6158" width="6" style="404" customWidth="1"/>
    <col min="6159" max="6159" width="6.42578125" style="404" customWidth="1"/>
    <col min="6160" max="6160" width="6.140625" style="404" customWidth="1"/>
    <col min="6161" max="6161" width="12.85546875" style="404" customWidth="1"/>
    <col min="6162" max="6400" width="9.140625" style="404"/>
    <col min="6401" max="6401" width="3.5703125" style="404" bestFit="1" customWidth="1"/>
    <col min="6402" max="6402" width="20.7109375" style="404" customWidth="1"/>
    <col min="6403" max="6403" width="5.7109375" style="404" customWidth="1"/>
    <col min="6404" max="6404" width="9.85546875" style="404" customWidth="1"/>
    <col min="6405" max="6405" width="13.42578125" style="404" customWidth="1"/>
    <col min="6406" max="6406" width="13.140625" style="404" customWidth="1"/>
    <col min="6407" max="6408" width="13.42578125" style="404" customWidth="1"/>
    <col min="6409" max="6409" width="14.140625" style="404" customWidth="1"/>
    <col min="6410" max="6410" width="6.85546875" style="404" customWidth="1"/>
    <col min="6411" max="6411" width="6.42578125" style="404" customWidth="1"/>
    <col min="6412" max="6412" width="13.28515625" style="404" customWidth="1"/>
    <col min="6413" max="6413" width="12.5703125" style="404" customWidth="1"/>
    <col min="6414" max="6414" width="6" style="404" customWidth="1"/>
    <col min="6415" max="6415" width="6.42578125" style="404" customWidth="1"/>
    <col min="6416" max="6416" width="6.140625" style="404" customWidth="1"/>
    <col min="6417" max="6417" width="12.85546875" style="404" customWidth="1"/>
    <col min="6418" max="6656" width="9.140625" style="404"/>
    <col min="6657" max="6657" width="3.5703125" style="404" bestFit="1" customWidth="1"/>
    <col min="6658" max="6658" width="20.7109375" style="404" customWidth="1"/>
    <col min="6659" max="6659" width="5.7109375" style="404" customWidth="1"/>
    <col min="6660" max="6660" width="9.85546875" style="404" customWidth="1"/>
    <col min="6661" max="6661" width="13.42578125" style="404" customWidth="1"/>
    <col min="6662" max="6662" width="13.140625" style="404" customWidth="1"/>
    <col min="6663" max="6664" width="13.42578125" style="404" customWidth="1"/>
    <col min="6665" max="6665" width="14.140625" style="404" customWidth="1"/>
    <col min="6666" max="6666" width="6.85546875" style="404" customWidth="1"/>
    <col min="6667" max="6667" width="6.42578125" style="404" customWidth="1"/>
    <col min="6668" max="6668" width="13.28515625" style="404" customWidth="1"/>
    <col min="6669" max="6669" width="12.5703125" style="404" customWidth="1"/>
    <col min="6670" max="6670" width="6" style="404" customWidth="1"/>
    <col min="6671" max="6671" width="6.42578125" style="404" customWidth="1"/>
    <col min="6672" max="6672" width="6.140625" style="404" customWidth="1"/>
    <col min="6673" max="6673" width="12.85546875" style="404" customWidth="1"/>
    <col min="6674" max="6912" width="9.140625" style="404"/>
    <col min="6913" max="6913" width="3.5703125" style="404" bestFit="1" customWidth="1"/>
    <col min="6914" max="6914" width="20.7109375" style="404" customWidth="1"/>
    <col min="6915" max="6915" width="5.7109375" style="404" customWidth="1"/>
    <col min="6916" max="6916" width="9.85546875" style="404" customWidth="1"/>
    <col min="6917" max="6917" width="13.42578125" style="404" customWidth="1"/>
    <col min="6918" max="6918" width="13.140625" style="404" customWidth="1"/>
    <col min="6919" max="6920" width="13.42578125" style="404" customWidth="1"/>
    <col min="6921" max="6921" width="14.140625" style="404" customWidth="1"/>
    <col min="6922" max="6922" width="6.85546875" style="404" customWidth="1"/>
    <col min="6923" max="6923" width="6.42578125" style="404" customWidth="1"/>
    <col min="6924" max="6924" width="13.28515625" style="404" customWidth="1"/>
    <col min="6925" max="6925" width="12.5703125" style="404" customWidth="1"/>
    <col min="6926" max="6926" width="6" style="404" customWidth="1"/>
    <col min="6927" max="6927" width="6.42578125" style="404" customWidth="1"/>
    <col min="6928" max="6928" width="6.140625" style="404" customWidth="1"/>
    <col min="6929" max="6929" width="12.85546875" style="404" customWidth="1"/>
    <col min="6930" max="7168" width="9.140625" style="404"/>
    <col min="7169" max="7169" width="3.5703125" style="404" bestFit="1" customWidth="1"/>
    <col min="7170" max="7170" width="20.7109375" style="404" customWidth="1"/>
    <col min="7171" max="7171" width="5.7109375" style="404" customWidth="1"/>
    <col min="7172" max="7172" width="9.85546875" style="404" customWidth="1"/>
    <col min="7173" max="7173" width="13.42578125" style="404" customWidth="1"/>
    <col min="7174" max="7174" width="13.140625" style="404" customWidth="1"/>
    <col min="7175" max="7176" width="13.42578125" style="404" customWidth="1"/>
    <col min="7177" max="7177" width="14.140625" style="404" customWidth="1"/>
    <col min="7178" max="7178" width="6.85546875" style="404" customWidth="1"/>
    <col min="7179" max="7179" width="6.42578125" style="404" customWidth="1"/>
    <col min="7180" max="7180" width="13.28515625" style="404" customWidth="1"/>
    <col min="7181" max="7181" width="12.5703125" style="404" customWidth="1"/>
    <col min="7182" max="7182" width="6" style="404" customWidth="1"/>
    <col min="7183" max="7183" width="6.42578125" style="404" customWidth="1"/>
    <col min="7184" max="7184" width="6.140625" style="404" customWidth="1"/>
    <col min="7185" max="7185" width="12.85546875" style="404" customWidth="1"/>
    <col min="7186" max="7424" width="9.140625" style="404"/>
    <col min="7425" max="7425" width="3.5703125" style="404" bestFit="1" customWidth="1"/>
    <col min="7426" max="7426" width="20.7109375" style="404" customWidth="1"/>
    <col min="7427" max="7427" width="5.7109375" style="404" customWidth="1"/>
    <col min="7428" max="7428" width="9.85546875" style="404" customWidth="1"/>
    <col min="7429" max="7429" width="13.42578125" style="404" customWidth="1"/>
    <col min="7430" max="7430" width="13.140625" style="404" customWidth="1"/>
    <col min="7431" max="7432" width="13.42578125" style="404" customWidth="1"/>
    <col min="7433" max="7433" width="14.140625" style="404" customWidth="1"/>
    <col min="7434" max="7434" width="6.85546875" style="404" customWidth="1"/>
    <col min="7435" max="7435" width="6.42578125" style="404" customWidth="1"/>
    <col min="7436" max="7436" width="13.28515625" style="404" customWidth="1"/>
    <col min="7437" max="7437" width="12.5703125" style="404" customWidth="1"/>
    <col min="7438" max="7438" width="6" style="404" customWidth="1"/>
    <col min="7439" max="7439" width="6.42578125" style="404" customWidth="1"/>
    <col min="7440" max="7440" width="6.140625" style="404" customWidth="1"/>
    <col min="7441" max="7441" width="12.85546875" style="404" customWidth="1"/>
    <col min="7442" max="7680" width="9.140625" style="404"/>
    <col min="7681" max="7681" width="3.5703125" style="404" bestFit="1" customWidth="1"/>
    <col min="7682" max="7682" width="20.7109375" style="404" customWidth="1"/>
    <col min="7683" max="7683" width="5.7109375" style="404" customWidth="1"/>
    <col min="7684" max="7684" width="9.85546875" style="404" customWidth="1"/>
    <col min="7685" max="7685" width="13.42578125" style="404" customWidth="1"/>
    <col min="7686" max="7686" width="13.140625" style="404" customWidth="1"/>
    <col min="7687" max="7688" width="13.42578125" style="404" customWidth="1"/>
    <col min="7689" max="7689" width="14.140625" style="404" customWidth="1"/>
    <col min="7690" max="7690" width="6.85546875" style="404" customWidth="1"/>
    <col min="7691" max="7691" width="6.42578125" style="404" customWidth="1"/>
    <col min="7692" max="7692" width="13.28515625" style="404" customWidth="1"/>
    <col min="7693" max="7693" width="12.5703125" style="404" customWidth="1"/>
    <col min="7694" max="7694" width="6" style="404" customWidth="1"/>
    <col min="7695" max="7695" width="6.42578125" style="404" customWidth="1"/>
    <col min="7696" max="7696" width="6.140625" style="404" customWidth="1"/>
    <col min="7697" max="7697" width="12.85546875" style="404" customWidth="1"/>
    <col min="7698" max="7936" width="9.140625" style="404"/>
    <col min="7937" max="7937" width="3.5703125" style="404" bestFit="1" customWidth="1"/>
    <col min="7938" max="7938" width="20.7109375" style="404" customWidth="1"/>
    <col min="7939" max="7939" width="5.7109375" style="404" customWidth="1"/>
    <col min="7940" max="7940" width="9.85546875" style="404" customWidth="1"/>
    <col min="7941" max="7941" width="13.42578125" style="404" customWidth="1"/>
    <col min="7942" max="7942" width="13.140625" style="404" customWidth="1"/>
    <col min="7943" max="7944" width="13.42578125" style="404" customWidth="1"/>
    <col min="7945" max="7945" width="14.140625" style="404" customWidth="1"/>
    <col min="7946" max="7946" width="6.85546875" style="404" customWidth="1"/>
    <col min="7947" max="7947" width="6.42578125" style="404" customWidth="1"/>
    <col min="7948" max="7948" width="13.28515625" style="404" customWidth="1"/>
    <col min="7949" max="7949" width="12.5703125" style="404" customWidth="1"/>
    <col min="7950" max="7950" width="6" style="404" customWidth="1"/>
    <col min="7951" max="7951" width="6.42578125" style="404" customWidth="1"/>
    <col min="7952" max="7952" width="6.140625" style="404" customWidth="1"/>
    <col min="7953" max="7953" width="12.85546875" style="404" customWidth="1"/>
    <col min="7954" max="8192" width="9.140625" style="404"/>
    <col min="8193" max="8193" width="3.5703125" style="404" bestFit="1" customWidth="1"/>
    <col min="8194" max="8194" width="20.7109375" style="404" customWidth="1"/>
    <col min="8195" max="8195" width="5.7109375" style="404" customWidth="1"/>
    <col min="8196" max="8196" width="9.85546875" style="404" customWidth="1"/>
    <col min="8197" max="8197" width="13.42578125" style="404" customWidth="1"/>
    <col min="8198" max="8198" width="13.140625" style="404" customWidth="1"/>
    <col min="8199" max="8200" width="13.42578125" style="404" customWidth="1"/>
    <col min="8201" max="8201" width="14.140625" style="404" customWidth="1"/>
    <col min="8202" max="8202" width="6.85546875" style="404" customWidth="1"/>
    <col min="8203" max="8203" width="6.42578125" style="404" customWidth="1"/>
    <col min="8204" max="8204" width="13.28515625" style="404" customWidth="1"/>
    <col min="8205" max="8205" width="12.5703125" style="404" customWidth="1"/>
    <col min="8206" max="8206" width="6" style="404" customWidth="1"/>
    <col min="8207" max="8207" width="6.42578125" style="404" customWidth="1"/>
    <col min="8208" max="8208" width="6.140625" style="404" customWidth="1"/>
    <col min="8209" max="8209" width="12.85546875" style="404" customWidth="1"/>
    <col min="8210" max="8448" width="9.140625" style="404"/>
    <col min="8449" max="8449" width="3.5703125" style="404" bestFit="1" customWidth="1"/>
    <col min="8450" max="8450" width="20.7109375" style="404" customWidth="1"/>
    <col min="8451" max="8451" width="5.7109375" style="404" customWidth="1"/>
    <col min="8452" max="8452" width="9.85546875" style="404" customWidth="1"/>
    <col min="8453" max="8453" width="13.42578125" style="404" customWidth="1"/>
    <col min="8454" max="8454" width="13.140625" style="404" customWidth="1"/>
    <col min="8455" max="8456" width="13.42578125" style="404" customWidth="1"/>
    <col min="8457" max="8457" width="14.140625" style="404" customWidth="1"/>
    <col min="8458" max="8458" width="6.85546875" style="404" customWidth="1"/>
    <col min="8459" max="8459" width="6.42578125" style="404" customWidth="1"/>
    <col min="8460" max="8460" width="13.28515625" style="404" customWidth="1"/>
    <col min="8461" max="8461" width="12.5703125" style="404" customWidth="1"/>
    <col min="8462" max="8462" width="6" style="404" customWidth="1"/>
    <col min="8463" max="8463" width="6.42578125" style="404" customWidth="1"/>
    <col min="8464" max="8464" width="6.140625" style="404" customWidth="1"/>
    <col min="8465" max="8465" width="12.85546875" style="404" customWidth="1"/>
    <col min="8466" max="8704" width="9.140625" style="404"/>
    <col min="8705" max="8705" width="3.5703125" style="404" bestFit="1" customWidth="1"/>
    <col min="8706" max="8706" width="20.7109375" style="404" customWidth="1"/>
    <col min="8707" max="8707" width="5.7109375" style="404" customWidth="1"/>
    <col min="8708" max="8708" width="9.85546875" style="404" customWidth="1"/>
    <col min="8709" max="8709" width="13.42578125" style="404" customWidth="1"/>
    <col min="8710" max="8710" width="13.140625" style="404" customWidth="1"/>
    <col min="8711" max="8712" width="13.42578125" style="404" customWidth="1"/>
    <col min="8713" max="8713" width="14.140625" style="404" customWidth="1"/>
    <col min="8714" max="8714" width="6.85546875" style="404" customWidth="1"/>
    <col min="8715" max="8715" width="6.42578125" style="404" customWidth="1"/>
    <col min="8716" max="8716" width="13.28515625" style="404" customWidth="1"/>
    <col min="8717" max="8717" width="12.5703125" style="404" customWidth="1"/>
    <col min="8718" max="8718" width="6" style="404" customWidth="1"/>
    <col min="8719" max="8719" width="6.42578125" style="404" customWidth="1"/>
    <col min="8720" max="8720" width="6.140625" style="404" customWidth="1"/>
    <col min="8721" max="8721" width="12.85546875" style="404" customWidth="1"/>
    <col min="8722" max="8960" width="9.140625" style="404"/>
    <col min="8961" max="8961" width="3.5703125" style="404" bestFit="1" customWidth="1"/>
    <col min="8962" max="8962" width="20.7109375" style="404" customWidth="1"/>
    <col min="8963" max="8963" width="5.7109375" style="404" customWidth="1"/>
    <col min="8964" max="8964" width="9.85546875" style="404" customWidth="1"/>
    <col min="8965" max="8965" width="13.42578125" style="404" customWidth="1"/>
    <col min="8966" max="8966" width="13.140625" style="404" customWidth="1"/>
    <col min="8967" max="8968" width="13.42578125" style="404" customWidth="1"/>
    <col min="8969" max="8969" width="14.140625" style="404" customWidth="1"/>
    <col min="8970" max="8970" width="6.85546875" style="404" customWidth="1"/>
    <col min="8971" max="8971" width="6.42578125" style="404" customWidth="1"/>
    <col min="8972" max="8972" width="13.28515625" style="404" customWidth="1"/>
    <col min="8973" max="8973" width="12.5703125" style="404" customWidth="1"/>
    <col min="8974" max="8974" width="6" style="404" customWidth="1"/>
    <col min="8975" max="8975" width="6.42578125" style="404" customWidth="1"/>
    <col min="8976" max="8976" width="6.140625" style="404" customWidth="1"/>
    <col min="8977" max="8977" width="12.85546875" style="404" customWidth="1"/>
    <col min="8978" max="9216" width="9.140625" style="404"/>
    <col min="9217" max="9217" width="3.5703125" style="404" bestFit="1" customWidth="1"/>
    <col min="9218" max="9218" width="20.7109375" style="404" customWidth="1"/>
    <col min="9219" max="9219" width="5.7109375" style="404" customWidth="1"/>
    <col min="9220" max="9220" width="9.85546875" style="404" customWidth="1"/>
    <col min="9221" max="9221" width="13.42578125" style="404" customWidth="1"/>
    <col min="9222" max="9222" width="13.140625" style="404" customWidth="1"/>
    <col min="9223" max="9224" width="13.42578125" style="404" customWidth="1"/>
    <col min="9225" max="9225" width="14.140625" style="404" customWidth="1"/>
    <col min="9226" max="9226" width="6.85546875" style="404" customWidth="1"/>
    <col min="9227" max="9227" width="6.42578125" style="404" customWidth="1"/>
    <col min="9228" max="9228" width="13.28515625" style="404" customWidth="1"/>
    <col min="9229" max="9229" width="12.5703125" style="404" customWidth="1"/>
    <col min="9230" max="9230" width="6" style="404" customWidth="1"/>
    <col min="9231" max="9231" width="6.42578125" style="404" customWidth="1"/>
    <col min="9232" max="9232" width="6.140625" style="404" customWidth="1"/>
    <col min="9233" max="9233" width="12.85546875" style="404" customWidth="1"/>
    <col min="9234" max="9472" width="9.140625" style="404"/>
    <col min="9473" max="9473" width="3.5703125" style="404" bestFit="1" customWidth="1"/>
    <col min="9474" max="9474" width="20.7109375" style="404" customWidth="1"/>
    <col min="9475" max="9475" width="5.7109375" style="404" customWidth="1"/>
    <col min="9476" max="9476" width="9.85546875" style="404" customWidth="1"/>
    <col min="9477" max="9477" width="13.42578125" style="404" customWidth="1"/>
    <col min="9478" max="9478" width="13.140625" style="404" customWidth="1"/>
    <col min="9479" max="9480" width="13.42578125" style="404" customWidth="1"/>
    <col min="9481" max="9481" width="14.140625" style="404" customWidth="1"/>
    <col min="9482" max="9482" width="6.85546875" style="404" customWidth="1"/>
    <col min="9483" max="9483" width="6.42578125" style="404" customWidth="1"/>
    <col min="9484" max="9484" width="13.28515625" style="404" customWidth="1"/>
    <col min="9485" max="9485" width="12.5703125" style="404" customWidth="1"/>
    <col min="9486" max="9486" width="6" style="404" customWidth="1"/>
    <col min="9487" max="9487" width="6.42578125" style="404" customWidth="1"/>
    <col min="9488" max="9488" width="6.140625" style="404" customWidth="1"/>
    <col min="9489" max="9489" width="12.85546875" style="404" customWidth="1"/>
    <col min="9490" max="9728" width="9.140625" style="404"/>
    <col min="9729" max="9729" width="3.5703125" style="404" bestFit="1" customWidth="1"/>
    <col min="9730" max="9730" width="20.7109375" style="404" customWidth="1"/>
    <col min="9731" max="9731" width="5.7109375" style="404" customWidth="1"/>
    <col min="9732" max="9732" width="9.85546875" style="404" customWidth="1"/>
    <col min="9733" max="9733" width="13.42578125" style="404" customWidth="1"/>
    <col min="9734" max="9734" width="13.140625" style="404" customWidth="1"/>
    <col min="9735" max="9736" width="13.42578125" style="404" customWidth="1"/>
    <col min="9737" max="9737" width="14.140625" style="404" customWidth="1"/>
    <col min="9738" max="9738" width="6.85546875" style="404" customWidth="1"/>
    <col min="9739" max="9739" width="6.42578125" style="404" customWidth="1"/>
    <col min="9740" max="9740" width="13.28515625" style="404" customWidth="1"/>
    <col min="9741" max="9741" width="12.5703125" style="404" customWidth="1"/>
    <col min="9742" max="9742" width="6" style="404" customWidth="1"/>
    <col min="9743" max="9743" width="6.42578125" style="404" customWidth="1"/>
    <col min="9744" max="9744" width="6.140625" style="404" customWidth="1"/>
    <col min="9745" max="9745" width="12.85546875" style="404" customWidth="1"/>
    <col min="9746" max="9984" width="9.140625" style="404"/>
    <col min="9985" max="9985" width="3.5703125" style="404" bestFit="1" customWidth="1"/>
    <col min="9986" max="9986" width="20.7109375" style="404" customWidth="1"/>
    <col min="9987" max="9987" width="5.7109375" style="404" customWidth="1"/>
    <col min="9988" max="9988" width="9.85546875" style="404" customWidth="1"/>
    <col min="9989" max="9989" width="13.42578125" style="404" customWidth="1"/>
    <col min="9990" max="9990" width="13.140625" style="404" customWidth="1"/>
    <col min="9991" max="9992" width="13.42578125" style="404" customWidth="1"/>
    <col min="9993" max="9993" width="14.140625" style="404" customWidth="1"/>
    <col min="9994" max="9994" width="6.85546875" style="404" customWidth="1"/>
    <col min="9995" max="9995" width="6.42578125" style="404" customWidth="1"/>
    <col min="9996" max="9996" width="13.28515625" style="404" customWidth="1"/>
    <col min="9997" max="9997" width="12.5703125" style="404" customWidth="1"/>
    <col min="9998" max="9998" width="6" style="404" customWidth="1"/>
    <col min="9999" max="9999" width="6.42578125" style="404" customWidth="1"/>
    <col min="10000" max="10000" width="6.140625" style="404" customWidth="1"/>
    <col min="10001" max="10001" width="12.85546875" style="404" customWidth="1"/>
    <col min="10002" max="10240" width="9.140625" style="404"/>
    <col min="10241" max="10241" width="3.5703125" style="404" bestFit="1" customWidth="1"/>
    <col min="10242" max="10242" width="20.7109375" style="404" customWidth="1"/>
    <col min="10243" max="10243" width="5.7109375" style="404" customWidth="1"/>
    <col min="10244" max="10244" width="9.85546875" style="404" customWidth="1"/>
    <col min="10245" max="10245" width="13.42578125" style="404" customWidth="1"/>
    <col min="10246" max="10246" width="13.140625" style="404" customWidth="1"/>
    <col min="10247" max="10248" width="13.42578125" style="404" customWidth="1"/>
    <col min="10249" max="10249" width="14.140625" style="404" customWidth="1"/>
    <col min="10250" max="10250" width="6.85546875" style="404" customWidth="1"/>
    <col min="10251" max="10251" width="6.42578125" style="404" customWidth="1"/>
    <col min="10252" max="10252" width="13.28515625" style="404" customWidth="1"/>
    <col min="10253" max="10253" width="12.5703125" style="404" customWidth="1"/>
    <col min="10254" max="10254" width="6" style="404" customWidth="1"/>
    <col min="10255" max="10255" width="6.42578125" style="404" customWidth="1"/>
    <col min="10256" max="10256" width="6.140625" style="404" customWidth="1"/>
    <col min="10257" max="10257" width="12.85546875" style="404" customWidth="1"/>
    <col min="10258" max="10496" width="9.140625" style="404"/>
    <col min="10497" max="10497" width="3.5703125" style="404" bestFit="1" customWidth="1"/>
    <col min="10498" max="10498" width="20.7109375" style="404" customWidth="1"/>
    <col min="10499" max="10499" width="5.7109375" style="404" customWidth="1"/>
    <col min="10500" max="10500" width="9.85546875" style="404" customWidth="1"/>
    <col min="10501" max="10501" width="13.42578125" style="404" customWidth="1"/>
    <col min="10502" max="10502" width="13.140625" style="404" customWidth="1"/>
    <col min="10503" max="10504" width="13.42578125" style="404" customWidth="1"/>
    <col min="10505" max="10505" width="14.140625" style="404" customWidth="1"/>
    <col min="10506" max="10506" width="6.85546875" style="404" customWidth="1"/>
    <col min="10507" max="10507" width="6.42578125" style="404" customWidth="1"/>
    <col min="10508" max="10508" width="13.28515625" style="404" customWidth="1"/>
    <col min="10509" max="10509" width="12.5703125" style="404" customWidth="1"/>
    <col min="10510" max="10510" width="6" style="404" customWidth="1"/>
    <col min="10511" max="10511" width="6.42578125" style="404" customWidth="1"/>
    <col min="10512" max="10512" width="6.140625" style="404" customWidth="1"/>
    <col min="10513" max="10513" width="12.85546875" style="404" customWidth="1"/>
    <col min="10514" max="10752" width="9.140625" style="404"/>
    <col min="10753" max="10753" width="3.5703125" style="404" bestFit="1" customWidth="1"/>
    <col min="10754" max="10754" width="20.7109375" style="404" customWidth="1"/>
    <col min="10755" max="10755" width="5.7109375" style="404" customWidth="1"/>
    <col min="10756" max="10756" width="9.85546875" style="404" customWidth="1"/>
    <col min="10757" max="10757" width="13.42578125" style="404" customWidth="1"/>
    <col min="10758" max="10758" width="13.140625" style="404" customWidth="1"/>
    <col min="10759" max="10760" width="13.42578125" style="404" customWidth="1"/>
    <col min="10761" max="10761" width="14.140625" style="404" customWidth="1"/>
    <col min="10762" max="10762" width="6.85546875" style="404" customWidth="1"/>
    <col min="10763" max="10763" width="6.42578125" style="404" customWidth="1"/>
    <col min="10764" max="10764" width="13.28515625" style="404" customWidth="1"/>
    <col min="10765" max="10765" width="12.5703125" style="404" customWidth="1"/>
    <col min="10766" max="10766" width="6" style="404" customWidth="1"/>
    <col min="10767" max="10767" width="6.42578125" style="404" customWidth="1"/>
    <col min="10768" max="10768" width="6.140625" style="404" customWidth="1"/>
    <col min="10769" max="10769" width="12.85546875" style="404" customWidth="1"/>
    <col min="10770" max="11008" width="9.140625" style="404"/>
    <col min="11009" max="11009" width="3.5703125" style="404" bestFit="1" customWidth="1"/>
    <col min="11010" max="11010" width="20.7109375" style="404" customWidth="1"/>
    <col min="11011" max="11011" width="5.7109375" style="404" customWidth="1"/>
    <col min="11012" max="11012" width="9.85546875" style="404" customWidth="1"/>
    <col min="11013" max="11013" width="13.42578125" style="404" customWidth="1"/>
    <col min="11014" max="11014" width="13.140625" style="404" customWidth="1"/>
    <col min="11015" max="11016" width="13.42578125" style="404" customWidth="1"/>
    <col min="11017" max="11017" width="14.140625" style="404" customWidth="1"/>
    <col min="11018" max="11018" width="6.85546875" style="404" customWidth="1"/>
    <col min="11019" max="11019" width="6.42578125" style="404" customWidth="1"/>
    <col min="11020" max="11020" width="13.28515625" style="404" customWidth="1"/>
    <col min="11021" max="11021" width="12.5703125" style="404" customWidth="1"/>
    <col min="11022" max="11022" width="6" style="404" customWidth="1"/>
    <col min="11023" max="11023" width="6.42578125" style="404" customWidth="1"/>
    <col min="11024" max="11024" width="6.140625" style="404" customWidth="1"/>
    <col min="11025" max="11025" width="12.85546875" style="404" customWidth="1"/>
    <col min="11026" max="11264" width="9.140625" style="404"/>
    <col min="11265" max="11265" width="3.5703125" style="404" bestFit="1" customWidth="1"/>
    <col min="11266" max="11266" width="20.7109375" style="404" customWidth="1"/>
    <col min="11267" max="11267" width="5.7109375" style="404" customWidth="1"/>
    <col min="11268" max="11268" width="9.85546875" style="404" customWidth="1"/>
    <col min="11269" max="11269" width="13.42578125" style="404" customWidth="1"/>
    <col min="11270" max="11270" width="13.140625" style="404" customWidth="1"/>
    <col min="11271" max="11272" width="13.42578125" style="404" customWidth="1"/>
    <col min="11273" max="11273" width="14.140625" style="404" customWidth="1"/>
    <col min="11274" max="11274" width="6.85546875" style="404" customWidth="1"/>
    <col min="11275" max="11275" width="6.42578125" style="404" customWidth="1"/>
    <col min="11276" max="11276" width="13.28515625" style="404" customWidth="1"/>
    <col min="11277" max="11277" width="12.5703125" style="404" customWidth="1"/>
    <col min="11278" max="11278" width="6" style="404" customWidth="1"/>
    <col min="11279" max="11279" width="6.42578125" style="404" customWidth="1"/>
    <col min="11280" max="11280" width="6.140625" style="404" customWidth="1"/>
    <col min="11281" max="11281" width="12.85546875" style="404" customWidth="1"/>
    <col min="11282" max="11520" width="9.140625" style="404"/>
    <col min="11521" max="11521" width="3.5703125" style="404" bestFit="1" customWidth="1"/>
    <col min="11522" max="11522" width="20.7109375" style="404" customWidth="1"/>
    <col min="11523" max="11523" width="5.7109375" style="404" customWidth="1"/>
    <col min="11524" max="11524" width="9.85546875" style="404" customWidth="1"/>
    <col min="11525" max="11525" width="13.42578125" style="404" customWidth="1"/>
    <col min="11526" max="11526" width="13.140625" style="404" customWidth="1"/>
    <col min="11527" max="11528" width="13.42578125" style="404" customWidth="1"/>
    <col min="11529" max="11529" width="14.140625" style="404" customWidth="1"/>
    <col min="11530" max="11530" width="6.85546875" style="404" customWidth="1"/>
    <col min="11531" max="11531" width="6.42578125" style="404" customWidth="1"/>
    <col min="11532" max="11532" width="13.28515625" style="404" customWidth="1"/>
    <col min="11533" max="11533" width="12.5703125" style="404" customWidth="1"/>
    <col min="11534" max="11534" width="6" style="404" customWidth="1"/>
    <col min="11535" max="11535" width="6.42578125" style="404" customWidth="1"/>
    <col min="11536" max="11536" width="6.140625" style="404" customWidth="1"/>
    <col min="11537" max="11537" width="12.85546875" style="404" customWidth="1"/>
    <col min="11538" max="11776" width="9.140625" style="404"/>
    <col min="11777" max="11777" width="3.5703125" style="404" bestFit="1" customWidth="1"/>
    <col min="11778" max="11778" width="20.7109375" style="404" customWidth="1"/>
    <col min="11779" max="11779" width="5.7109375" style="404" customWidth="1"/>
    <col min="11780" max="11780" width="9.85546875" style="404" customWidth="1"/>
    <col min="11781" max="11781" width="13.42578125" style="404" customWidth="1"/>
    <col min="11782" max="11782" width="13.140625" style="404" customWidth="1"/>
    <col min="11783" max="11784" width="13.42578125" style="404" customWidth="1"/>
    <col min="11785" max="11785" width="14.140625" style="404" customWidth="1"/>
    <col min="11786" max="11786" width="6.85546875" style="404" customWidth="1"/>
    <col min="11787" max="11787" width="6.42578125" style="404" customWidth="1"/>
    <col min="11788" max="11788" width="13.28515625" style="404" customWidth="1"/>
    <col min="11789" max="11789" width="12.5703125" style="404" customWidth="1"/>
    <col min="11790" max="11790" width="6" style="404" customWidth="1"/>
    <col min="11791" max="11791" width="6.42578125" style="404" customWidth="1"/>
    <col min="11792" max="11792" width="6.140625" style="404" customWidth="1"/>
    <col min="11793" max="11793" width="12.85546875" style="404" customWidth="1"/>
    <col min="11794" max="12032" width="9.140625" style="404"/>
    <col min="12033" max="12033" width="3.5703125" style="404" bestFit="1" customWidth="1"/>
    <col min="12034" max="12034" width="20.7109375" style="404" customWidth="1"/>
    <col min="12035" max="12035" width="5.7109375" style="404" customWidth="1"/>
    <col min="12036" max="12036" width="9.85546875" style="404" customWidth="1"/>
    <col min="12037" max="12037" width="13.42578125" style="404" customWidth="1"/>
    <col min="12038" max="12038" width="13.140625" style="404" customWidth="1"/>
    <col min="12039" max="12040" width="13.42578125" style="404" customWidth="1"/>
    <col min="12041" max="12041" width="14.140625" style="404" customWidth="1"/>
    <col min="12042" max="12042" width="6.85546875" style="404" customWidth="1"/>
    <col min="12043" max="12043" width="6.42578125" style="404" customWidth="1"/>
    <col min="12044" max="12044" width="13.28515625" style="404" customWidth="1"/>
    <col min="12045" max="12045" width="12.5703125" style="404" customWidth="1"/>
    <col min="12046" max="12046" width="6" style="404" customWidth="1"/>
    <col min="12047" max="12047" width="6.42578125" style="404" customWidth="1"/>
    <col min="12048" max="12048" width="6.140625" style="404" customWidth="1"/>
    <col min="12049" max="12049" width="12.85546875" style="404" customWidth="1"/>
    <col min="12050" max="12288" width="9.140625" style="404"/>
    <col min="12289" max="12289" width="3.5703125" style="404" bestFit="1" customWidth="1"/>
    <col min="12290" max="12290" width="20.7109375" style="404" customWidth="1"/>
    <col min="12291" max="12291" width="5.7109375" style="404" customWidth="1"/>
    <col min="12292" max="12292" width="9.85546875" style="404" customWidth="1"/>
    <col min="12293" max="12293" width="13.42578125" style="404" customWidth="1"/>
    <col min="12294" max="12294" width="13.140625" style="404" customWidth="1"/>
    <col min="12295" max="12296" width="13.42578125" style="404" customWidth="1"/>
    <col min="12297" max="12297" width="14.140625" style="404" customWidth="1"/>
    <col min="12298" max="12298" width="6.85546875" style="404" customWidth="1"/>
    <col min="12299" max="12299" width="6.42578125" style="404" customWidth="1"/>
    <col min="12300" max="12300" width="13.28515625" style="404" customWidth="1"/>
    <col min="12301" max="12301" width="12.5703125" style="404" customWidth="1"/>
    <col min="12302" max="12302" width="6" style="404" customWidth="1"/>
    <col min="12303" max="12303" width="6.42578125" style="404" customWidth="1"/>
    <col min="12304" max="12304" width="6.140625" style="404" customWidth="1"/>
    <col min="12305" max="12305" width="12.85546875" style="404" customWidth="1"/>
    <col min="12306" max="12544" width="9.140625" style="404"/>
    <col min="12545" max="12545" width="3.5703125" style="404" bestFit="1" customWidth="1"/>
    <col min="12546" max="12546" width="20.7109375" style="404" customWidth="1"/>
    <col min="12547" max="12547" width="5.7109375" style="404" customWidth="1"/>
    <col min="12548" max="12548" width="9.85546875" style="404" customWidth="1"/>
    <col min="12549" max="12549" width="13.42578125" style="404" customWidth="1"/>
    <col min="12550" max="12550" width="13.140625" style="404" customWidth="1"/>
    <col min="12551" max="12552" width="13.42578125" style="404" customWidth="1"/>
    <col min="12553" max="12553" width="14.140625" style="404" customWidth="1"/>
    <col min="12554" max="12554" width="6.85546875" style="404" customWidth="1"/>
    <col min="12555" max="12555" width="6.42578125" style="404" customWidth="1"/>
    <col min="12556" max="12556" width="13.28515625" style="404" customWidth="1"/>
    <col min="12557" max="12557" width="12.5703125" style="404" customWidth="1"/>
    <col min="12558" max="12558" width="6" style="404" customWidth="1"/>
    <col min="12559" max="12559" width="6.42578125" style="404" customWidth="1"/>
    <col min="12560" max="12560" width="6.140625" style="404" customWidth="1"/>
    <col min="12561" max="12561" width="12.85546875" style="404" customWidth="1"/>
    <col min="12562" max="12800" width="9.140625" style="404"/>
    <col min="12801" max="12801" width="3.5703125" style="404" bestFit="1" customWidth="1"/>
    <col min="12802" max="12802" width="20.7109375" style="404" customWidth="1"/>
    <col min="12803" max="12803" width="5.7109375" style="404" customWidth="1"/>
    <col min="12804" max="12804" width="9.85546875" style="404" customWidth="1"/>
    <col min="12805" max="12805" width="13.42578125" style="404" customWidth="1"/>
    <col min="12806" max="12806" width="13.140625" style="404" customWidth="1"/>
    <col min="12807" max="12808" width="13.42578125" style="404" customWidth="1"/>
    <col min="12809" max="12809" width="14.140625" style="404" customWidth="1"/>
    <col min="12810" max="12810" width="6.85546875" style="404" customWidth="1"/>
    <col min="12811" max="12811" width="6.42578125" style="404" customWidth="1"/>
    <col min="12812" max="12812" width="13.28515625" style="404" customWidth="1"/>
    <col min="12813" max="12813" width="12.5703125" style="404" customWidth="1"/>
    <col min="12814" max="12814" width="6" style="404" customWidth="1"/>
    <col min="12815" max="12815" width="6.42578125" style="404" customWidth="1"/>
    <col min="12816" max="12816" width="6.140625" style="404" customWidth="1"/>
    <col min="12817" max="12817" width="12.85546875" style="404" customWidth="1"/>
    <col min="12818" max="13056" width="9.140625" style="404"/>
    <col min="13057" max="13057" width="3.5703125" style="404" bestFit="1" customWidth="1"/>
    <col min="13058" max="13058" width="20.7109375" style="404" customWidth="1"/>
    <col min="13059" max="13059" width="5.7109375" style="404" customWidth="1"/>
    <col min="13060" max="13060" width="9.85546875" style="404" customWidth="1"/>
    <col min="13061" max="13061" width="13.42578125" style="404" customWidth="1"/>
    <col min="13062" max="13062" width="13.140625" style="404" customWidth="1"/>
    <col min="13063" max="13064" width="13.42578125" style="404" customWidth="1"/>
    <col min="13065" max="13065" width="14.140625" style="404" customWidth="1"/>
    <col min="13066" max="13066" width="6.85546875" style="404" customWidth="1"/>
    <col min="13067" max="13067" width="6.42578125" style="404" customWidth="1"/>
    <col min="13068" max="13068" width="13.28515625" style="404" customWidth="1"/>
    <col min="13069" max="13069" width="12.5703125" style="404" customWidth="1"/>
    <col min="13070" max="13070" width="6" style="404" customWidth="1"/>
    <col min="13071" max="13071" width="6.42578125" style="404" customWidth="1"/>
    <col min="13072" max="13072" width="6.140625" style="404" customWidth="1"/>
    <col min="13073" max="13073" width="12.85546875" style="404" customWidth="1"/>
    <col min="13074" max="13312" width="9.140625" style="404"/>
    <col min="13313" max="13313" width="3.5703125" style="404" bestFit="1" customWidth="1"/>
    <col min="13314" max="13314" width="20.7109375" style="404" customWidth="1"/>
    <col min="13315" max="13315" width="5.7109375" style="404" customWidth="1"/>
    <col min="13316" max="13316" width="9.85546875" style="404" customWidth="1"/>
    <col min="13317" max="13317" width="13.42578125" style="404" customWidth="1"/>
    <col min="13318" max="13318" width="13.140625" style="404" customWidth="1"/>
    <col min="13319" max="13320" width="13.42578125" style="404" customWidth="1"/>
    <col min="13321" max="13321" width="14.140625" style="404" customWidth="1"/>
    <col min="13322" max="13322" width="6.85546875" style="404" customWidth="1"/>
    <col min="13323" max="13323" width="6.42578125" style="404" customWidth="1"/>
    <col min="13324" max="13324" width="13.28515625" style="404" customWidth="1"/>
    <col min="13325" max="13325" width="12.5703125" style="404" customWidth="1"/>
    <col min="13326" max="13326" width="6" style="404" customWidth="1"/>
    <col min="13327" max="13327" width="6.42578125" style="404" customWidth="1"/>
    <col min="13328" max="13328" width="6.140625" style="404" customWidth="1"/>
    <col min="13329" max="13329" width="12.85546875" style="404" customWidth="1"/>
    <col min="13330" max="13568" width="9.140625" style="404"/>
    <col min="13569" max="13569" width="3.5703125" style="404" bestFit="1" customWidth="1"/>
    <col min="13570" max="13570" width="20.7109375" style="404" customWidth="1"/>
    <col min="13571" max="13571" width="5.7109375" style="404" customWidth="1"/>
    <col min="13572" max="13572" width="9.85546875" style="404" customWidth="1"/>
    <col min="13573" max="13573" width="13.42578125" style="404" customWidth="1"/>
    <col min="13574" max="13574" width="13.140625" style="404" customWidth="1"/>
    <col min="13575" max="13576" width="13.42578125" style="404" customWidth="1"/>
    <col min="13577" max="13577" width="14.140625" style="404" customWidth="1"/>
    <col min="13578" max="13578" width="6.85546875" style="404" customWidth="1"/>
    <col min="13579" max="13579" width="6.42578125" style="404" customWidth="1"/>
    <col min="13580" max="13580" width="13.28515625" style="404" customWidth="1"/>
    <col min="13581" max="13581" width="12.5703125" style="404" customWidth="1"/>
    <col min="13582" max="13582" width="6" style="404" customWidth="1"/>
    <col min="13583" max="13583" width="6.42578125" style="404" customWidth="1"/>
    <col min="13584" max="13584" width="6.140625" style="404" customWidth="1"/>
    <col min="13585" max="13585" width="12.85546875" style="404" customWidth="1"/>
    <col min="13586" max="13824" width="9.140625" style="404"/>
    <col min="13825" max="13825" width="3.5703125" style="404" bestFit="1" customWidth="1"/>
    <col min="13826" max="13826" width="20.7109375" style="404" customWidth="1"/>
    <col min="13827" max="13827" width="5.7109375" style="404" customWidth="1"/>
    <col min="13828" max="13828" width="9.85546875" style="404" customWidth="1"/>
    <col min="13829" max="13829" width="13.42578125" style="404" customWidth="1"/>
    <col min="13830" max="13830" width="13.140625" style="404" customWidth="1"/>
    <col min="13831" max="13832" width="13.42578125" style="404" customWidth="1"/>
    <col min="13833" max="13833" width="14.140625" style="404" customWidth="1"/>
    <col min="13834" max="13834" width="6.85546875" style="404" customWidth="1"/>
    <col min="13835" max="13835" width="6.42578125" style="404" customWidth="1"/>
    <col min="13836" max="13836" width="13.28515625" style="404" customWidth="1"/>
    <col min="13837" max="13837" width="12.5703125" style="404" customWidth="1"/>
    <col min="13838" max="13838" width="6" style="404" customWidth="1"/>
    <col min="13839" max="13839" width="6.42578125" style="404" customWidth="1"/>
    <col min="13840" max="13840" width="6.140625" style="404" customWidth="1"/>
    <col min="13841" max="13841" width="12.85546875" style="404" customWidth="1"/>
    <col min="13842" max="14080" width="9.140625" style="404"/>
    <col min="14081" max="14081" width="3.5703125" style="404" bestFit="1" customWidth="1"/>
    <col min="14082" max="14082" width="20.7109375" style="404" customWidth="1"/>
    <col min="14083" max="14083" width="5.7109375" style="404" customWidth="1"/>
    <col min="14084" max="14084" width="9.85546875" style="404" customWidth="1"/>
    <col min="14085" max="14085" width="13.42578125" style="404" customWidth="1"/>
    <col min="14086" max="14086" width="13.140625" style="404" customWidth="1"/>
    <col min="14087" max="14088" width="13.42578125" style="404" customWidth="1"/>
    <col min="14089" max="14089" width="14.140625" style="404" customWidth="1"/>
    <col min="14090" max="14090" width="6.85546875" style="404" customWidth="1"/>
    <col min="14091" max="14091" width="6.42578125" style="404" customWidth="1"/>
    <col min="14092" max="14092" width="13.28515625" style="404" customWidth="1"/>
    <col min="14093" max="14093" width="12.5703125" style="404" customWidth="1"/>
    <col min="14094" max="14094" width="6" style="404" customWidth="1"/>
    <col min="14095" max="14095" width="6.42578125" style="404" customWidth="1"/>
    <col min="14096" max="14096" width="6.140625" style="404" customWidth="1"/>
    <col min="14097" max="14097" width="12.85546875" style="404" customWidth="1"/>
    <col min="14098" max="14336" width="9.140625" style="404"/>
    <col min="14337" max="14337" width="3.5703125" style="404" bestFit="1" customWidth="1"/>
    <col min="14338" max="14338" width="20.7109375" style="404" customWidth="1"/>
    <col min="14339" max="14339" width="5.7109375" style="404" customWidth="1"/>
    <col min="14340" max="14340" width="9.85546875" style="404" customWidth="1"/>
    <col min="14341" max="14341" width="13.42578125" style="404" customWidth="1"/>
    <col min="14342" max="14342" width="13.140625" style="404" customWidth="1"/>
    <col min="14343" max="14344" width="13.42578125" style="404" customWidth="1"/>
    <col min="14345" max="14345" width="14.140625" style="404" customWidth="1"/>
    <col min="14346" max="14346" width="6.85546875" style="404" customWidth="1"/>
    <col min="14347" max="14347" width="6.42578125" style="404" customWidth="1"/>
    <col min="14348" max="14348" width="13.28515625" style="404" customWidth="1"/>
    <col min="14349" max="14349" width="12.5703125" style="404" customWidth="1"/>
    <col min="14350" max="14350" width="6" style="404" customWidth="1"/>
    <col min="14351" max="14351" width="6.42578125" style="404" customWidth="1"/>
    <col min="14352" max="14352" width="6.140625" style="404" customWidth="1"/>
    <col min="14353" max="14353" width="12.85546875" style="404" customWidth="1"/>
    <col min="14354" max="14592" width="9.140625" style="404"/>
    <col min="14593" max="14593" width="3.5703125" style="404" bestFit="1" customWidth="1"/>
    <col min="14594" max="14594" width="20.7109375" style="404" customWidth="1"/>
    <col min="14595" max="14595" width="5.7109375" style="404" customWidth="1"/>
    <col min="14596" max="14596" width="9.85546875" style="404" customWidth="1"/>
    <col min="14597" max="14597" width="13.42578125" style="404" customWidth="1"/>
    <col min="14598" max="14598" width="13.140625" style="404" customWidth="1"/>
    <col min="14599" max="14600" width="13.42578125" style="404" customWidth="1"/>
    <col min="14601" max="14601" width="14.140625" style="404" customWidth="1"/>
    <col min="14602" max="14602" width="6.85546875" style="404" customWidth="1"/>
    <col min="14603" max="14603" width="6.42578125" style="404" customWidth="1"/>
    <col min="14604" max="14604" width="13.28515625" style="404" customWidth="1"/>
    <col min="14605" max="14605" width="12.5703125" style="404" customWidth="1"/>
    <col min="14606" max="14606" width="6" style="404" customWidth="1"/>
    <col min="14607" max="14607" width="6.42578125" style="404" customWidth="1"/>
    <col min="14608" max="14608" width="6.140625" style="404" customWidth="1"/>
    <col min="14609" max="14609" width="12.85546875" style="404" customWidth="1"/>
    <col min="14610" max="14848" width="9.140625" style="404"/>
    <col min="14849" max="14849" width="3.5703125" style="404" bestFit="1" customWidth="1"/>
    <col min="14850" max="14850" width="20.7109375" style="404" customWidth="1"/>
    <col min="14851" max="14851" width="5.7109375" style="404" customWidth="1"/>
    <col min="14852" max="14852" width="9.85546875" style="404" customWidth="1"/>
    <col min="14853" max="14853" width="13.42578125" style="404" customWidth="1"/>
    <col min="14854" max="14854" width="13.140625" style="404" customWidth="1"/>
    <col min="14855" max="14856" width="13.42578125" style="404" customWidth="1"/>
    <col min="14857" max="14857" width="14.140625" style="404" customWidth="1"/>
    <col min="14858" max="14858" width="6.85546875" style="404" customWidth="1"/>
    <col min="14859" max="14859" width="6.42578125" style="404" customWidth="1"/>
    <col min="14860" max="14860" width="13.28515625" style="404" customWidth="1"/>
    <col min="14861" max="14861" width="12.5703125" style="404" customWidth="1"/>
    <col min="14862" max="14862" width="6" style="404" customWidth="1"/>
    <col min="14863" max="14863" width="6.42578125" style="404" customWidth="1"/>
    <col min="14864" max="14864" width="6.140625" style="404" customWidth="1"/>
    <col min="14865" max="14865" width="12.85546875" style="404" customWidth="1"/>
    <col min="14866" max="15104" width="9.140625" style="404"/>
    <col min="15105" max="15105" width="3.5703125" style="404" bestFit="1" customWidth="1"/>
    <col min="15106" max="15106" width="20.7109375" style="404" customWidth="1"/>
    <col min="15107" max="15107" width="5.7109375" style="404" customWidth="1"/>
    <col min="15108" max="15108" width="9.85546875" style="404" customWidth="1"/>
    <col min="15109" max="15109" width="13.42578125" style="404" customWidth="1"/>
    <col min="15110" max="15110" width="13.140625" style="404" customWidth="1"/>
    <col min="15111" max="15112" width="13.42578125" style="404" customWidth="1"/>
    <col min="15113" max="15113" width="14.140625" style="404" customWidth="1"/>
    <col min="15114" max="15114" width="6.85546875" style="404" customWidth="1"/>
    <col min="15115" max="15115" width="6.42578125" style="404" customWidth="1"/>
    <col min="15116" max="15116" width="13.28515625" style="404" customWidth="1"/>
    <col min="15117" max="15117" width="12.5703125" style="404" customWidth="1"/>
    <col min="15118" max="15118" width="6" style="404" customWidth="1"/>
    <col min="15119" max="15119" width="6.42578125" style="404" customWidth="1"/>
    <col min="15120" max="15120" width="6.140625" style="404" customWidth="1"/>
    <col min="15121" max="15121" width="12.85546875" style="404" customWidth="1"/>
    <col min="15122" max="15360" width="9.140625" style="404"/>
    <col min="15361" max="15361" width="3.5703125" style="404" bestFit="1" customWidth="1"/>
    <col min="15362" max="15362" width="20.7109375" style="404" customWidth="1"/>
    <col min="15363" max="15363" width="5.7109375" style="404" customWidth="1"/>
    <col min="15364" max="15364" width="9.85546875" style="404" customWidth="1"/>
    <col min="15365" max="15365" width="13.42578125" style="404" customWidth="1"/>
    <col min="15366" max="15366" width="13.140625" style="404" customWidth="1"/>
    <col min="15367" max="15368" width="13.42578125" style="404" customWidth="1"/>
    <col min="15369" max="15369" width="14.140625" style="404" customWidth="1"/>
    <col min="15370" max="15370" width="6.85546875" style="404" customWidth="1"/>
    <col min="15371" max="15371" width="6.42578125" style="404" customWidth="1"/>
    <col min="15372" max="15372" width="13.28515625" style="404" customWidth="1"/>
    <col min="15373" max="15373" width="12.5703125" style="404" customWidth="1"/>
    <col min="15374" max="15374" width="6" style="404" customWidth="1"/>
    <col min="15375" max="15375" width="6.42578125" style="404" customWidth="1"/>
    <col min="15376" max="15376" width="6.140625" style="404" customWidth="1"/>
    <col min="15377" max="15377" width="12.85546875" style="404" customWidth="1"/>
    <col min="15378" max="15616" width="9.140625" style="404"/>
    <col min="15617" max="15617" width="3.5703125" style="404" bestFit="1" customWidth="1"/>
    <col min="15618" max="15618" width="20.7109375" style="404" customWidth="1"/>
    <col min="15619" max="15619" width="5.7109375" style="404" customWidth="1"/>
    <col min="15620" max="15620" width="9.85546875" style="404" customWidth="1"/>
    <col min="15621" max="15621" width="13.42578125" style="404" customWidth="1"/>
    <col min="15622" max="15622" width="13.140625" style="404" customWidth="1"/>
    <col min="15623" max="15624" width="13.42578125" style="404" customWidth="1"/>
    <col min="15625" max="15625" width="14.140625" style="404" customWidth="1"/>
    <col min="15626" max="15626" width="6.85546875" style="404" customWidth="1"/>
    <col min="15627" max="15627" width="6.42578125" style="404" customWidth="1"/>
    <col min="15628" max="15628" width="13.28515625" style="404" customWidth="1"/>
    <col min="15629" max="15629" width="12.5703125" style="404" customWidth="1"/>
    <col min="15630" max="15630" width="6" style="404" customWidth="1"/>
    <col min="15631" max="15631" width="6.42578125" style="404" customWidth="1"/>
    <col min="15632" max="15632" width="6.140625" style="404" customWidth="1"/>
    <col min="15633" max="15633" width="12.85546875" style="404" customWidth="1"/>
    <col min="15634" max="15872" width="9.140625" style="404"/>
    <col min="15873" max="15873" width="3.5703125" style="404" bestFit="1" customWidth="1"/>
    <col min="15874" max="15874" width="20.7109375" style="404" customWidth="1"/>
    <col min="15875" max="15875" width="5.7109375" style="404" customWidth="1"/>
    <col min="15876" max="15876" width="9.85546875" style="404" customWidth="1"/>
    <col min="15877" max="15877" width="13.42578125" style="404" customWidth="1"/>
    <col min="15878" max="15878" width="13.140625" style="404" customWidth="1"/>
    <col min="15879" max="15880" width="13.42578125" style="404" customWidth="1"/>
    <col min="15881" max="15881" width="14.140625" style="404" customWidth="1"/>
    <col min="15882" max="15882" width="6.85546875" style="404" customWidth="1"/>
    <col min="15883" max="15883" width="6.42578125" style="404" customWidth="1"/>
    <col min="15884" max="15884" width="13.28515625" style="404" customWidth="1"/>
    <col min="15885" max="15885" width="12.5703125" style="404" customWidth="1"/>
    <col min="15886" max="15886" width="6" style="404" customWidth="1"/>
    <col min="15887" max="15887" width="6.42578125" style="404" customWidth="1"/>
    <col min="15888" max="15888" width="6.140625" style="404" customWidth="1"/>
    <col min="15889" max="15889" width="12.85546875" style="404" customWidth="1"/>
    <col min="15890" max="16128" width="9.140625" style="404"/>
    <col min="16129" max="16129" width="3.5703125" style="404" bestFit="1" customWidth="1"/>
    <col min="16130" max="16130" width="20.7109375" style="404" customWidth="1"/>
    <col min="16131" max="16131" width="5.7109375" style="404" customWidth="1"/>
    <col min="16132" max="16132" width="9.85546875" style="404" customWidth="1"/>
    <col min="16133" max="16133" width="13.42578125" style="404" customWidth="1"/>
    <col min="16134" max="16134" width="13.140625" style="404" customWidth="1"/>
    <col min="16135" max="16136" width="13.42578125" style="404" customWidth="1"/>
    <col min="16137" max="16137" width="14.140625" style="404" customWidth="1"/>
    <col min="16138" max="16138" width="6.85546875" style="404" customWidth="1"/>
    <col min="16139" max="16139" width="6.42578125" style="404" customWidth="1"/>
    <col min="16140" max="16140" width="13.28515625" style="404" customWidth="1"/>
    <col min="16141" max="16141" width="12.5703125" style="404" customWidth="1"/>
    <col min="16142" max="16142" width="6" style="404" customWidth="1"/>
    <col min="16143" max="16143" width="6.42578125" style="404" customWidth="1"/>
    <col min="16144" max="16144" width="6.140625" style="404" customWidth="1"/>
    <col min="16145" max="16145" width="12.85546875" style="404" customWidth="1"/>
    <col min="16146" max="16384" width="9.140625" style="404"/>
  </cols>
  <sheetData>
    <row r="1" spans="1:17" ht="21.75" customHeight="1">
      <c r="A1" s="401" t="s">
        <v>19</v>
      </c>
      <c r="B1" s="402"/>
      <c r="C1" s="402"/>
      <c r="D1" s="402"/>
      <c r="E1" s="402"/>
      <c r="F1" s="402"/>
      <c r="G1" s="402"/>
      <c r="H1" s="402"/>
      <c r="I1" s="402"/>
      <c r="J1" s="402"/>
      <c r="K1" s="403" t="s">
        <v>413</v>
      </c>
      <c r="L1" s="402"/>
      <c r="M1" s="402"/>
      <c r="N1" s="402"/>
      <c r="O1" s="402"/>
      <c r="P1" s="402"/>
      <c r="Q1" s="402"/>
    </row>
    <row r="2" spans="1:17" ht="12" customHeight="1">
      <c r="A2" s="401"/>
      <c r="B2" s="402"/>
      <c r="C2" s="402"/>
      <c r="D2" s="402"/>
      <c r="E2" s="62" t="s">
        <v>19</v>
      </c>
      <c r="F2" s="61"/>
      <c r="G2" s="402"/>
      <c r="H2" s="402"/>
      <c r="I2" s="402"/>
      <c r="J2" s="402"/>
      <c r="K2" s="59" t="s">
        <v>406</v>
      </c>
      <c r="L2" s="402"/>
      <c r="M2" s="402"/>
      <c r="N2" s="612" t="s">
        <v>19</v>
      </c>
      <c r="O2" s="612"/>
      <c r="P2" s="612"/>
      <c r="Q2" s="612"/>
    </row>
    <row r="3" spans="1:17" ht="12" customHeight="1">
      <c r="A3" s="401"/>
      <c r="B3" s="402"/>
      <c r="C3" s="402"/>
      <c r="D3" s="402"/>
      <c r="E3" s="60" t="s">
        <v>19</v>
      </c>
      <c r="F3" s="60"/>
      <c r="G3" s="402"/>
      <c r="H3" s="402"/>
      <c r="I3" s="402"/>
      <c r="J3" s="402"/>
      <c r="K3" s="59" t="s">
        <v>55</v>
      </c>
      <c r="L3" s="402"/>
      <c r="M3" s="402"/>
      <c r="N3" s="402"/>
      <c r="O3" s="402"/>
      <c r="P3" s="402"/>
      <c r="Q3" s="402"/>
    </row>
    <row r="4" spans="1:17" ht="12" customHeight="1">
      <c r="A4" s="401"/>
      <c r="B4" s="402"/>
      <c r="C4" s="402"/>
      <c r="D4" s="402"/>
      <c r="E4" s="402"/>
      <c r="F4" s="402"/>
      <c r="G4" s="402"/>
      <c r="H4" s="402"/>
      <c r="I4" s="402"/>
      <c r="J4" s="402"/>
      <c r="K4" s="59" t="s">
        <v>269</v>
      </c>
      <c r="L4" s="402"/>
      <c r="M4" s="402"/>
      <c r="N4" s="402"/>
      <c r="O4" s="402"/>
      <c r="P4" s="402"/>
      <c r="Q4" s="402"/>
    </row>
    <row r="5" spans="1:17" ht="12.75">
      <c r="A5" s="405"/>
      <c r="B5" s="405"/>
      <c r="C5" s="405"/>
      <c r="D5" s="405"/>
      <c r="E5" s="405"/>
      <c r="F5" s="405"/>
      <c r="G5" s="405"/>
      <c r="H5" s="405"/>
      <c r="I5" s="405"/>
      <c r="J5" s="405"/>
      <c r="K5" s="59" t="s">
        <v>270</v>
      </c>
      <c r="L5" s="405"/>
      <c r="M5" s="405"/>
      <c r="N5" s="405"/>
      <c r="O5" s="405"/>
      <c r="P5" s="405"/>
      <c r="Q5" s="405"/>
    </row>
    <row r="6" spans="1:17" ht="27" customHeight="1">
      <c r="A6" s="613" t="s">
        <v>414</v>
      </c>
      <c r="B6" s="613"/>
      <c r="C6" s="613"/>
      <c r="D6" s="613"/>
      <c r="E6" s="613"/>
      <c r="F6" s="613"/>
      <c r="G6" s="613"/>
      <c r="H6" s="613"/>
      <c r="I6" s="613"/>
      <c r="J6" s="613"/>
      <c r="K6" s="613"/>
      <c r="L6" s="405"/>
      <c r="M6" s="405"/>
      <c r="N6" s="405"/>
      <c r="O6" s="405"/>
      <c r="P6" s="405"/>
      <c r="Q6" s="405"/>
    </row>
    <row r="7" spans="1:17" ht="14.25" customHeight="1">
      <c r="J7" s="406"/>
      <c r="L7" s="404" t="s">
        <v>19</v>
      </c>
    </row>
    <row r="8" spans="1:17">
      <c r="A8" s="611" t="s">
        <v>10</v>
      </c>
      <c r="B8" s="611" t="s">
        <v>415</v>
      </c>
      <c r="C8" s="610" t="s">
        <v>416</v>
      </c>
      <c r="D8" s="610" t="s">
        <v>417</v>
      </c>
      <c r="E8" s="610" t="s">
        <v>418</v>
      </c>
      <c r="F8" s="611" t="s">
        <v>317</v>
      </c>
      <c r="G8" s="611"/>
      <c r="H8" s="407" t="s">
        <v>62</v>
      </c>
      <c r="I8" s="408"/>
      <c r="J8" s="408"/>
      <c r="K8" s="408"/>
      <c r="L8" s="408"/>
      <c r="M8" s="408"/>
      <c r="N8" s="408"/>
      <c r="O8" s="408"/>
      <c r="P8" s="408"/>
      <c r="Q8" s="409"/>
    </row>
    <row r="9" spans="1:17">
      <c r="A9" s="611"/>
      <c r="B9" s="611"/>
      <c r="C9" s="610"/>
      <c r="D9" s="610"/>
      <c r="E9" s="610"/>
      <c r="F9" s="610" t="s">
        <v>419</v>
      </c>
      <c r="G9" s="610" t="s">
        <v>420</v>
      </c>
      <c r="H9" s="407" t="s">
        <v>421</v>
      </c>
      <c r="I9" s="408"/>
      <c r="J9" s="408"/>
      <c r="K9" s="408"/>
      <c r="L9" s="408"/>
      <c r="M9" s="408"/>
      <c r="N9" s="408"/>
      <c r="O9" s="408"/>
      <c r="P9" s="408"/>
      <c r="Q9" s="409"/>
    </row>
    <row r="10" spans="1:17">
      <c r="A10" s="611"/>
      <c r="B10" s="611"/>
      <c r="C10" s="610"/>
      <c r="D10" s="610"/>
      <c r="E10" s="610"/>
      <c r="F10" s="610"/>
      <c r="G10" s="610"/>
      <c r="H10" s="610" t="s">
        <v>422</v>
      </c>
      <c r="I10" s="611" t="s">
        <v>324</v>
      </c>
      <c r="J10" s="611"/>
      <c r="K10" s="611"/>
      <c r="L10" s="611"/>
      <c r="M10" s="611"/>
      <c r="N10" s="611"/>
      <c r="O10" s="611"/>
      <c r="P10" s="611"/>
      <c r="Q10" s="611"/>
    </row>
    <row r="11" spans="1:17" ht="14.25" customHeight="1">
      <c r="A11" s="611"/>
      <c r="B11" s="611"/>
      <c r="C11" s="610"/>
      <c r="D11" s="610"/>
      <c r="E11" s="610"/>
      <c r="F11" s="610"/>
      <c r="G11" s="610"/>
      <c r="H11" s="610"/>
      <c r="I11" s="611" t="s">
        <v>423</v>
      </c>
      <c r="J11" s="611"/>
      <c r="K11" s="611"/>
      <c r="L11" s="611"/>
      <c r="M11" s="611" t="s">
        <v>424</v>
      </c>
      <c r="N11" s="611"/>
      <c r="O11" s="611"/>
      <c r="P11" s="611"/>
      <c r="Q11" s="611"/>
    </row>
    <row r="12" spans="1:17" ht="12.75" customHeight="1">
      <c r="A12" s="611"/>
      <c r="B12" s="611"/>
      <c r="C12" s="610"/>
      <c r="D12" s="610"/>
      <c r="E12" s="610"/>
      <c r="F12" s="610"/>
      <c r="G12" s="610"/>
      <c r="H12" s="610"/>
      <c r="I12" s="610" t="s">
        <v>425</v>
      </c>
      <c r="J12" s="611" t="s">
        <v>426</v>
      </c>
      <c r="K12" s="611"/>
      <c r="L12" s="611"/>
      <c r="M12" s="610" t="s">
        <v>427</v>
      </c>
      <c r="N12" s="610" t="s">
        <v>426</v>
      </c>
      <c r="O12" s="610"/>
      <c r="P12" s="610"/>
      <c r="Q12" s="610"/>
    </row>
    <row r="13" spans="1:17" ht="57" customHeight="1">
      <c r="A13" s="611"/>
      <c r="B13" s="611"/>
      <c r="C13" s="610"/>
      <c r="D13" s="610"/>
      <c r="E13" s="610"/>
      <c r="F13" s="610"/>
      <c r="G13" s="610"/>
      <c r="H13" s="610"/>
      <c r="I13" s="610"/>
      <c r="J13" s="410" t="s">
        <v>428</v>
      </c>
      <c r="K13" s="410" t="s">
        <v>429</v>
      </c>
      <c r="L13" s="410" t="s">
        <v>430</v>
      </c>
      <c r="M13" s="610"/>
      <c r="N13" s="410" t="s">
        <v>431</v>
      </c>
      <c r="O13" s="410" t="s">
        <v>428</v>
      </c>
      <c r="P13" s="410" t="s">
        <v>429</v>
      </c>
      <c r="Q13" s="410" t="s">
        <v>432</v>
      </c>
    </row>
    <row r="14" spans="1:17" ht="11.25" customHeight="1">
      <c r="A14" s="411">
        <v>1</v>
      </c>
      <c r="B14" s="411">
        <v>2</v>
      </c>
      <c r="C14" s="411">
        <v>3</v>
      </c>
      <c r="D14" s="411">
        <v>4</v>
      </c>
      <c r="E14" s="411">
        <v>5</v>
      </c>
      <c r="F14" s="411">
        <v>6</v>
      </c>
      <c r="G14" s="411">
        <v>7</v>
      </c>
      <c r="H14" s="411">
        <v>8</v>
      </c>
      <c r="I14" s="411">
        <v>9</v>
      </c>
      <c r="J14" s="411">
        <v>10</v>
      </c>
      <c r="K14" s="411">
        <v>11</v>
      </c>
      <c r="L14" s="411">
        <v>12</v>
      </c>
      <c r="M14" s="411">
        <v>13</v>
      </c>
      <c r="N14" s="411">
        <v>14</v>
      </c>
      <c r="O14" s="411">
        <v>15</v>
      </c>
      <c r="P14" s="411">
        <v>16</v>
      </c>
      <c r="Q14" s="411">
        <v>17</v>
      </c>
    </row>
    <row r="15" spans="1:17" s="70" customFormat="1" ht="21" customHeight="1">
      <c r="A15" s="412">
        <v>1</v>
      </c>
      <c r="B15" s="413" t="s">
        <v>433</v>
      </c>
      <c r="C15" s="597" t="s">
        <v>346</v>
      </c>
      <c r="D15" s="598"/>
      <c r="E15" s="414">
        <f>+E27+E20</f>
        <v>3256669.14</v>
      </c>
      <c r="F15" s="414">
        <f t="shared" ref="F15:Q15" si="0">+F27+F20</f>
        <v>1334916.1399999999</v>
      </c>
      <c r="G15" s="414">
        <f t="shared" si="0"/>
        <v>1921753</v>
      </c>
      <c r="H15" s="414">
        <f t="shared" si="0"/>
        <v>3206647</v>
      </c>
      <c r="I15" s="414">
        <f t="shared" si="0"/>
        <v>1284894</v>
      </c>
      <c r="J15" s="414">
        <f t="shared" si="0"/>
        <v>0</v>
      </c>
      <c r="K15" s="414">
        <f t="shared" si="0"/>
        <v>0</v>
      </c>
      <c r="L15" s="414">
        <f t="shared" si="0"/>
        <v>1284894</v>
      </c>
      <c r="M15" s="414">
        <f t="shared" si="0"/>
        <v>1921753</v>
      </c>
      <c r="N15" s="414">
        <f t="shared" si="0"/>
        <v>0</v>
      </c>
      <c r="O15" s="414">
        <f t="shared" si="0"/>
        <v>0</v>
      </c>
      <c r="P15" s="414">
        <f t="shared" si="0"/>
        <v>0</v>
      </c>
      <c r="Q15" s="414">
        <f t="shared" si="0"/>
        <v>1921753</v>
      </c>
    </row>
    <row r="16" spans="1:17" s="70" customFormat="1" ht="10.5" customHeight="1">
      <c r="A16" s="412"/>
      <c r="B16" s="415" t="s">
        <v>434</v>
      </c>
      <c r="C16" s="585" t="s">
        <v>435</v>
      </c>
      <c r="D16" s="599"/>
      <c r="E16" s="599"/>
      <c r="F16" s="599"/>
      <c r="G16" s="599"/>
      <c r="H16" s="599"/>
      <c r="I16" s="599"/>
      <c r="J16" s="599"/>
      <c r="K16" s="599"/>
      <c r="L16" s="599"/>
      <c r="M16" s="599"/>
      <c r="N16" s="599"/>
      <c r="O16" s="599"/>
      <c r="P16" s="599"/>
      <c r="Q16" s="600"/>
    </row>
    <row r="17" spans="1:18" s="70" customFormat="1" ht="9.75" customHeight="1">
      <c r="A17" s="412"/>
      <c r="B17" s="416" t="s">
        <v>436</v>
      </c>
      <c r="C17" s="601"/>
      <c r="D17" s="602"/>
      <c r="E17" s="602"/>
      <c r="F17" s="602"/>
      <c r="G17" s="602"/>
      <c r="H17" s="602"/>
      <c r="I17" s="602"/>
      <c r="J17" s="602"/>
      <c r="K17" s="602"/>
      <c r="L17" s="602"/>
      <c r="M17" s="602"/>
      <c r="N17" s="602"/>
      <c r="O17" s="602"/>
      <c r="P17" s="602"/>
      <c r="Q17" s="603"/>
    </row>
    <row r="18" spans="1:18" s="70" customFormat="1" ht="14.25" customHeight="1">
      <c r="A18" s="412"/>
      <c r="B18" s="416" t="s">
        <v>437</v>
      </c>
      <c r="C18" s="601"/>
      <c r="D18" s="602"/>
      <c r="E18" s="602"/>
      <c r="F18" s="602"/>
      <c r="G18" s="602"/>
      <c r="H18" s="602"/>
      <c r="I18" s="602"/>
      <c r="J18" s="602"/>
      <c r="K18" s="602"/>
      <c r="L18" s="602"/>
      <c r="M18" s="602"/>
      <c r="N18" s="602"/>
      <c r="O18" s="602"/>
      <c r="P18" s="602"/>
      <c r="Q18" s="603"/>
    </row>
    <row r="19" spans="1:18" s="70" customFormat="1" ht="17.25" customHeight="1">
      <c r="A19" s="412"/>
      <c r="B19" s="416" t="s">
        <v>438</v>
      </c>
      <c r="C19" s="604"/>
      <c r="D19" s="605"/>
      <c r="E19" s="605"/>
      <c r="F19" s="605"/>
      <c r="G19" s="605"/>
      <c r="H19" s="605"/>
      <c r="I19" s="605"/>
      <c r="J19" s="605"/>
      <c r="K19" s="605"/>
      <c r="L19" s="605"/>
      <c r="M19" s="605"/>
      <c r="N19" s="605"/>
      <c r="O19" s="605"/>
      <c r="P19" s="605"/>
      <c r="Q19" s="606"/>
    </row>
    <row r="20" spans="1:18" s="70" customFormat="1" ht="12" customHeight="1">
      <c r="A20" s="412"/>
      <c r="B20" s="416" t="s">
        <v>439</v>
      </c>
      <c r="C20" s="416"/>
      <c r="D20" s="416"/>
      <c r="E20" s="417">
        <f>SUM(E21:E22)</f>
        <v>1990023.6</v>
      </c>
      <c r="F20" s="417">
        <f>SUM(F21:F22)</f>
        <v>856456.6</v>
      </c>
      <c r="G20" s="417">
        <f t="shared" ref="G20:Q20" si="1">+G22</f>
        <v>1133567</v>
      </c>
      <c r="H20" s="417">
        <f t="shared" si="1"/>
        <v>1971647</v>
      </c>
      <c r="I20" s="417">
        <f t="shared" si="1"/>
        <v>838080</v>
      </c>
      <c r="J20" s="417">
        <f t="shared" si="1"/>
        <v>0</v>
      </c>
      <c r="K20" s="417">
        <f t="shared" si="1"/>
        <v>0</v>
      </c>
      <c r="L20" s="417">
        <f t="shared" si="1"/>
        <v>838080</v>
      </c>
      <c r="M20" s="417">
        <f t="shared" si="1"/>
        <v>1133567</v>
      </c>
      <c r="N20" s="417">
        <f t="shared" si="1"/>
        <v>0</v>
      </c>
      <c r="O20" s="417">
        <f t="shared" si="1"/>
        <v>0</v>
      </c>
      <c r="P20" s="417">
        <f t="shared" si="1"/>
        <v>0</v>
      </c>
      <c r="Q20" s="417">
        <f t="shared" si="1"/>
        <v>1133567</v>
      </c>
    </row>
    <row r="21" spans="1:18" s="70" customFormat="1" ht="12" customHeight="1">
      <c r="A21" s="412"/>
      <c r="B21" s="418" t="s">
        <v>440</v>
      </c>
      <c r="C21" s="418"/>
      <c r="D21" s="416"/>
      <c r="E21" s="417">
        <f>SUM(F21:G21)</f>
        <v>18376.599999999999</v>
      </c>
      <c r="F21" s="417">
        <v>18376.599999999999</v>
      </c>
      <c r="G21" s="417"/>
      <c r="H21" s="419"/>
      <c r="I21" s="419"/>
      <c r="J21" s="417"/>
      <c r="K21" s="417"/>
      <c r="L21" s="417"/>
      <c r="M21" s="417"/>
      <c r="N21" s="417"/>
      <c r="O21" s="417"/>
      <c r="P21" s="417"/>
      <c r="Q21" s="417"/>
    </row>
    <row r="22" spans="1:18" s="70" customFormat="1" ht="30.75" customHeight="1">
      <c r="A22" s="412"/>
      <c r="B22" s="420" t="s">
        <v>441</v>
      </c>
      <c r="C22" s="421"/>
      <c r="D22" s="422" t="s">
        <v>442</v>
      </c>
      <c r="E22" s="417">
        <f>SUM(F22:G22)</f>
        <v>1971647</v>
      </c>
      <c r="F22" s="417">
        <f>+I22</f>
        <v>838080</v>
      </c>
      <c r="G22" s="417">
        <f>+M22</f>
        <v>1133567</v>
      </c>
      <c r="H22" s="423">
        <f>+I22+M22</f>
        <v>1971647</v>
      </c>
      <c r="I22" s="423">
        <f>SUM(J22:L22)</f>
        <v>838080</v>
      </c>
      <c r="J22" s="424">
        <v>0</v>
      </c>
      <c r="K22" s="424">
        <v>0</v>
      </c>
      <c r="L22" s="417">
        <v>838080</v>
      </c>
      <c r="M22" s="417">
        <f>SUM(N22:Q22)</f>
        <v>1133567</v>
      </c>
      <c r="N22" s="424">
        <v>0</v>
      </c>
      <c r="O22" s="424">
        <v>0</v>
      </c>
      <c r="P22" s="424">
        <v>0</v>
      </c>
      <c r="Q22" s="417">
        <v>1133567</v>
      </c>
    </row>
    <row r="23" spans="1:18" s="70" customFormat="1" ht="12" customHeight="1">
      <c r="A23" s="607" t="s">
        <v>443</v>
      </c>
      <c r="B23" s="415" t="s">
        <v>434</v>
      </c>
      <c r="C23" s="585" t="s">
        <v>444</v>
      </c>
      <c r="D23" s="599"/>
      <c r="E23" s="599"/>
      <c r="F23" s="599"/>
      <c r="G23" s="599"/>
      <c r="H23" s="599"/>
      <c r="I23" s="599"/>
      <c r="J23" s="599"/>
      <c r="K23" s="599"/>
      <c r="L23" s="599"/>
      <c r="M23" s="599"/>
      <c r="N23" s="599"/>
      <c r="O23" s="599"/>
      <c r="P23" s="599"/>
      <c r="Q23" s="600"/>
    </row>
    <row r="24" spans="1:18" s="70" customFormat="1" ht="13.5" customHeight="1">
      <c r="A24" s="608"/>
      <c r="B24" s="416" t="s">
        <v>445</v>
      </c>
      <c r="C24" s="601"/>
      <c r="D24" s="602"/>
      <c r="E24" s="602"/>
      <c r="F24" s="602"/>
      <c r="G24" s="602"/>
      <c r="H24" s="602"/>
      <c r="I24" s="602"/>
      <c r="J24" s="602"/>
      <c r="K24" s="602"/>
      <c r="L24" s="602"/>
      <c r="M24" s="602"/>
      <c r="N24" s="602"/>
      <c r="O24" s="602"/>
      <c r="P24" s="602"/>
      <c r="Q24" s="603"/>
    </row>
    <row r="25" spans="1:18" s="70" customFormat="1" ht="11.25" customHeight="1">
      <c r="A25" s="608"/>
      <c r="B25" s="416" t="s">
        <v>437</v>
      </c>
      <c r="C25" s="601"/>
      <c r="D25" s="602"/>
      <c r="E25" s="602"/>
      <c r="F25" s="602"/>
      <c r="G25" s="602"/>
      <c r="H25" s="602"/>
      <c r="I25" s="602"/>
      <c r="J25" s="602"/>
      <c r="K25" s="602"/>
      <c r="L25" s="602"/>
      <c r="M25" s="602"/>
      <c r="N25" s="602"/>
      <c r="O25" s="602"/>
      <c r="P25" s="602"/>
      <c r="Q25" s="603"/>
    </row>
    <row r="26" spans="1:18" s="70" customFormat="1" ht="15" customHeight="1">
      <c r="A26" s="608"/>
      <c r="B26" s="416" t="s">
        <v>438</v>
      </c>
      <c r="C26" s="604"/>
      <c r="D26" s="605"/>
      <c r="E26" s="605"/>
      <c r="F26" s="605"/>
      <c r="G26" s="605"/>
      <c r="H26" s="605"/>
      <c r="I26" s="605"/>
      <c r="J26" s="605"/>
      <c r="K26" s="605"/>
      <c r="L26" s="605"/>
      <c r="M26" s="605"/>
      <c r="N26" s="605"/>
      <c r="O26" s="605"/>
      <c r="P26" s="605"/>
      <c r="Q26" s="606"/>
    </row>
    <row r="27" spans="1:18" s="70" customFormat="1" ht="15" customHeight="1">
      <c r="A27" s="608"/>
      <c r="B27" s="416" t="s">
        <v>439</v>
      </c>
      <c r="C27" s="416"/>
      <c r="D27" s="416"/>
      <c r="E27" s="417">
        <f>SUM(E28:E29)</f>
        <v>1266645.54</v>
      </c>
      <c r="F27" s="417">
        <f>SUM(F28:F29)</f>
        <v>478459.54</v>
      </c>
      <c r="G27" s="417">
        <f t="shared" ref="G27:Q27" si="2">+G29</f>
        <v>788186</v>
      </c>
      <c r="H27" s="417">
        <f t="shared" si="2"/>
        <v>1235000</v>
      </c>
      <c r="I27" s="417">
        <f t="shared" si="2"/>
        <v>446814</v>
      </c>
      <c r="J27" s="417">
        <f t="shared" si="2"/>
        <v>0</v>
      </c>
      <c r="K27" s="417">
        <f t="shared" si="2"/>
        <v>0</v>
      </c>
      <c r="L27" s="417">
        <f t="shared" si="2"/>
        <v>446814</v>
      </c>
      <c r="M27" s="417">
        <f t="shared" si="2"/>
        <v>788186</v>
      </c>
      <c r="N27" s="417">
        <f t="shared" si="2"/>
        <v>0</v>
      </c>
      <c r="O27" s="417">
        <f t="shared" si="2"/>
        <v>0</v>
      </c>
      <c r="P27" s="417">
        <f t="shared" si="2"/>
        <v>0</v>
      </c>
      <c r="Q27" s="417">
        <f t="shared" si="2"/>
        <v>788186</v>
      </c>
      <c r="R27" s="425"/>
    </row>
    <row r="28" spans="1:18" s="70" customFormat="1" ht="15" customHeight="1">
      <c r="A28" s="608"/>
      <c r="B28" s="418" t="s">
        <v>446</v>
      </c>
      <c r="C28" s="418"/>
      <c r="D28" s="416"/>
      <c r="E28" s="417">
        <f>SUM(F28:G28)</f>
        <v>31645.54</v>
      </c>
      <c r="F28" s="417">
        <v>31645.54</v>
      </c>
      <c r="G28" s="417"/>
      <c r="H28" s="419"/>
      <c r="I28" s="419"/>
      <c r="J28" s="417"/>
      <c r="K28" s="417"/>
      <c r="L28" s="417"/>
      <c r="M28" s="417"/>
      <c r="N28" s="417"/>
      <c r="O28" s="417"/>
      <c r="P28" s="417"/>
      <c r="Q28" s="417"/>
      <c r="R28" s="425"/>
    </row>
    <row r="29" spans="1:18" s="70" customFormat="1" ht="21.75" customHeight="1">
      <c r="A29" s="608"/>
      <c r="B29" s="418" t="s">
        <v>441</v>
      </c>
      <c r="C29" s="421"/>
      <c r="D29" s="422" t="s">
        <v>447</v>
      </c>
      <c r="E29" s="417">
        <f>SUM(F29:G29)</f>
        <v>1235000</v>
      </c>
      <c r="F29" s="417">
        <f>+I29</f>
        <v>446814</v>
      </c>
      <c r="G29" s="417">
        <f>+M29</f>
        <v>788186</v>
      </c>
      <c r="H29" s="423">
        <f>+I29+M29</f>
        <v>1235000</v>
      </c>
      <c r="I29" s="423">
        <f>SUM(J29:L29)</f>
        <v>446814</v>
      </c>
      <c r="J29" s="424">
        <v>0</v>
      </c>
      <c r="K29" s="424">
        <v>0</v>
      </c>
      <c r="L29" s="417">
        <v>446814</v>
      </c>
      <c r="M29" s="417">
        <f>SUM(N29:Q29)</f>
        <v>788186</v>
      </c>
      <c r="N29" s="424">
        <v>0</v>
      </c>
      <c r="O29" s="424">
        <v>0</v>
      </c>
      <c r="P29" s="424">
        <v>0</v>
      </c>
      <c r="Q29" s="417">
        <v>788186</v>
      </c>
      <c r="R29" s="425"/>
    </row>
    <row r="30" spans="1:18" ht="15.75" customHeight="1">
      <c r="A30" s="426">
        <v>2</v>
      </c>
      <c r="B30" s="413" t="s">
        <v>448</v>
      </c>
      <c r="C30" s="597" t="s">
        <v>346</v>
      </c>
      <c r="D30" s="598"/>
      <c r="E30" s="414">
        <f>+E35+E41+E47</f>
        <v>18172</v>
      </c>
      <c r="F30" s="414">
        <f t="shared" ref="F30:Q30" si="3">+F35+F41+F47</f>
        <v>8100.78</v>
      </c>
      <c r="G30" s="414">
        <f t="shared" si="3"/>
        <v>10071.219999999999</v>
      </c>
      <c r="H30" s="414">
        <f t="shared" si="3"/>
        <v>18172</v>
      </c>
      <c r="I30" s="414">
        <f t="shared" si="3"/>
        <v>8100.78</v>
      </c>
      <c r="J30" s="414">
        <f t="shared" si="3"/>
        <v>0</v>
      </c>
      <c r="K30" s="414">
        <f t="shared" si="3"/>
        <v>0</v>
      </c>
      <c r="L30" s="414">
        <f t="shared" si="3"/>
        <v>8100.78</v>
      </c>
      <c r="M30" s="414">
        <f t="shared" si="3"/>
        <v>10071.219999999999</v>
      </c>
      <c r="N30" s="414">
        <f t="shared" si="3"/>
        <v>0</v>
      </c>
      <c r="O30" s="414">
        <f t="shared" si="3"/>
        <v>0</v>
      </c>
      <c r="P30" s="414">
        <f t="shared" si="3"/>
        <v>0</v>
      </c>
      <c r="Q30" s="414">
        <f t="shared" si="3"/>
        <v>10071.219999999999</v>
      </c>
      <c r="R30" s="427"/>
    </row>
    <row r="31" spans="1:18" ht="12" customHeight="1">
      <c r="A31" s="607" t="s">
        <v>449</v>
      </c>
      <c r="B31" s="415" t="s">
        <v>434</v>
      </c>
      <c r="C31" s="585" t="s">
        <v>450</v>
      </c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600"/>
    </row>
    <row r="32" spans="1:18" ht="9.75" customHeight="1">
      <c r="A32" s="608"/>
      <c r="B32" s="416" t="s">
        <v>445</v>
      </c>
      <c r="C32" s="601"/>
      <c r="D32" s="602"/>
      <c r="E32" s="602"/>
      <c r="F32" s="602"/>
      <c r="G32" s="602"/>
      <c r="H32" s="602"/>
      <c r="I32" s="602"/>
      <c r="J32" s="602"/>
      <c r="K32" s="602"/>
      <c r="L32" s="602"/>
      <c r="M32" s="602"/>
      <c r="N32" s="602"/>
      <c r="O32" s="602"/>
      <c r="P32" s="602"/>
      <c r="Q32" s="603"/>
    </row>
    <row r="33" spans="1:17" ht="9.75" customHeight="1">
      <c r="A33" s="608"/>
      <c r="B33" s="416" t="s">
        <v>437</v>
      </c>
      <c r="C33" s="601"/>
      <c r="D33" s="602"/>
      <c r="E33" s="602"/>
      <c r="F33" s="602"/>
      <c r="G33" s="602"/>
      <c r="H33" s="602"/>
      <c r="I33" s="602"/>
      <c r="J33" s="602"/>
      <c r="K33" s="602"/>
      <c r="L33" s="602"/>
      <c r="M33" s="602"/>
      <c r="N33" s="602"/>
      <c r="O33" s="602"/>
      <c r="P33" s="602"/>
      <c r="Q33" s="603"/>
    </row>
    <row r="34" spans="1:17" ht="19.5" customHeight="1">
      <c r="A34" s="608"/>
      <c r="B34" s="416" t="s">
        <v>438</v>
      </c>
      <c r="C34" s="604"/>
      <c r="D34" s="605"/>
      <c r="E34" s="605"/>
      <c r="F34" s="605"/>
      <c r="G34" s="605"/>
      <c r="H34" s="605"/>
      <c r="I34" s="605"/>
      <c r="J34" s="605"/>
      <c r="K34" s="605"/>
      <c r="L34" s="605"/>
      <c r="M34" s="605"/>
      <c r="N34" s="605"/>
      <c r="O34" s="605"/>
      <c r="P34" s="605"/>
      <c r="Q34" s="606"/>
    </row>
    <row r="35" spans="1:17" ht="15.75" customHeight="1">
      <c r="A35" s="608"/>
      <c r="B35" s="416" t="s">
        <v>439</v>
      </c>
      <c r="C35" s="416"/>
      <c r="D35" s="416"/>
      <c r="E35" s="428">
        <f t="shared" ref="E35:Q35" si="4">+E36</f>
        <v>14262</v>
      </c>
      <c r="F35" s="428">
        <f t="shared" si="4"/>
        <v>4190.78</v>
      </c>
      <c r="G35" s="428">
        <f t="shared" si="4"/>
        <v>10071.219999999999</v>
      </c>
      <c r="H35" s="428">
        <f t="shared" si="4"/>
        <v>14262</v>
      </c>
      <c r="I35" s="428">
        <f t="shared" si="4"/>
        <v>4190.78</v>
      </c>
      <c r="J35" s="428">
        <f t="shared" si="4"/>
        <v>0</v>
      </c>
      <c r="K35" s="428">
        <f t="shared" si="4"/>
        <v>0</v>
      </c>
      <c r="L35" s="417">
        <f t="shared" si="4"/>
        <v>4190.78</v>
      </c>
      <c r="M35" s="428">
        <f t="shared" si="4"/>
        <v>10071.219999999999</v>
      </c>
      <c r="N35" s="429">
        <f t="shared" si="4"/>
        <v>0</v>
      </c>
      <c r="O35" s="429">
        <f t="shared" si="4"/>
        <v>0</v>
      </c>
      <c r="P35" s="429">
        <f t="shared" si="4"/>
        <v>0</v>
      </c>
      <c r="Q35" s="417">
        <f t="shared" si="4"/>
        <v>10071.219999999999</v>
      </c>
    </row>
    <row r="36" spans="1:17" ht="74.25" customHeight="1">
      <c r="A36" s="609"/>
      <c r="B36" s="430" t="s">
        <v>451</v>
      </c>
      <c r="C36" s="431"/>
      <c r="D36" s="432" t="s">
        <v>452</v>
      </c>
      <c r="E36" s="433">
        <f>SUM(F36:G36)</f>
        <v>14262</v>
      </c>
      <c r="F36" s="433">
        <f>+I36</f>
        <v>4190.78</v>
      </c>
      <c r="G36" s="433">
        <f>+M36</f>
        <v>10071.219999999999</v>
      </c>
      <c r="H36" s="434">
        <f>+I36+M36</f>
        <v>14262</v>
      </c>
      <c r="I36" s="434">
        <f>SUM(J36:L36)</f>
        <v>4190.78</v>
      </c>
      <c r="J36" s="435">
        <v>0</v>
      </c>
      <c r="K36" s="436">
        <v>0</v>
      </c>
      <c r="L36" s="437">
        <v>4190.78</v>
      </c>
      <c r="M36" s="433">
        <f>SUM(N36:Q36)</f>
        <v>10071.219999999999</v>
      </c>
      <c r="N36" s="438">
        <v>0</v>
      </c>
      <c r="O36" s="438">
        <v>0</v>
      </c>
      <c r="P36" s="438">
        <v>0</v>
      </c>
      <c r="Q36" s="437">
        <v>10071.219999999999</v>
      </c>
    </row>
    <row r="37" spans="1:17" ht="15.75" customHeight="1">
      <c r="A37" s="582" t="s">
        <v>453</v>
      </c>
      <c r="B37" s="415" t="s">
        <v>434</v>
      </c>
      <c r="C37" s="585" t="s">
        <v>454</v>
      </c>
      <c r="D37" s="586"/>
      <c r="E37" s="586"/>
      <c r="F37" s="586"/>
      <c r="G37" s="586"/>
      <c r="H37" s="586"/>
      <c r="I37" s="586"/>
      <c r="J37" s="586"/>
      <c r="K37" s="586"/>
      <c r="L37" s="586"/>
      <c r="M37" s="586"/>
      <c r="N37" s="586"/>
      <c r="O37" s="586"/>
      <c r="P37" s="586"/>
      <c r="Q37" s="587"/>
    </row>
    <row r="38" spans="1:17">
      <c r="A38" s="583"/>
      <c r="B38" s="416" t="s">
        <v>445</v>
      </c>
      <c r="C38" s="588"/>
      <c r="D38" s="589"/>
      <c r="E38" s="589"/>
      <c r="F38" s="589"/>
      <c r="G38" s="589"/>
      <c r="H38" s="589"/>
      <c r="I38" s="589"/>
      <c r="J38" s="589"/>
      <c r="K38" s="589"/>
      <c r="L38" s="589"/>
      <c r="M38" s="589"/>
      <c r="N38" s="589"/>
      <c r="O38" s="589"/>
      <c r="P38" s="589"/>
      <c r="Q38" s="590"/>
    </row>
    <row r="39" spans="1:17">
      <c r="A39" s="583"/>
      <c r="B39" s="416" t="s">
        <v>437</v>
      </c>
      <c r="C39" s="588"/>
      <c r="D39" s="589"/>
      <c r="E39" s="589"/>
      <c r="F39" s="589"/>
      <c r="G39" s="589"/>
      <c r="H39" s="589"/>
      <c r="I39" s="589"/>
      <c r="J39" s="589"/>
      <c r="K39" s="589"/>
      <c r="L39" s="589"/>
      <c r="M39" s="589"/>
      <c r="N39" s="589"/>
      <c r="O39" s="589"/>
      <c r="P39" s="589"/>
      <c r="Q39" s="590"/>
    </row>
    <row r="40" spans="1:17">
      <c r="A40" s="583"/>
      <c r="B40" s="416" t="s">
        <v>438</v>
      </c>
      <c r="C40" s="591"/>
      <c r="D40" s="592"/>
      <c r="E40" s="592"/>
      <c r="F40" s="592"/>
      <c r="G40" s="592"/>
      <c r="H40" s="592"/>
      <c r="I40" s="592"/>
      <c r="J40" s="592"/>
      <c r="K40" s="592"/>
      <c r="L40" s="592"/>
      <c r="M40" s="592"/>
      <c r="N40" s="592"/>
      <c r="O40" s="592"/>
      <c r="P40" s="592"/>
      <c r="Q40" s="593"/>
    </row>
    <row r="41" spans="1:17">
      <c r="A41" s="583"/>
      <c r="B41" s="416" t="s">
        <v>439</v>
      </c>
      <c r="C41" s="416"/>
      <c r="D41" s="416"/>
      <c r="E41" s="417">
        <f t="shared" ref="E41:Q41" si="5">+E42</f>
        <v>2000</v>
      </c>
      <c r="F41" s="417">
        <f t="shared" si="5"/>
        <v>2000</v>
      </c>
      <c r="G41" s="417">
        <f t="shared" si="5"/>
        <v>0</v>
      </c>
      <c r="H41" s="417">
        <f t="shared" si="5"/>
        <v>2000</v>
      </c>
      <c r="I41" s="417">
        <f t="shared" si="5"/>
        <v>2000</v>
      </c>
      <c r="J41" s="417">
        <f t="shared" si="5"/>
        <v>0</v>
      </c>
      <c r="K41" s="417">
        <f t="shared" si="5"/>
        <v>0</v>
      </c>
      <c r="L41" s="417">
        <f t="shared" si="5"/>
        <v>2000</v>
      </c>
      <c r="M41" s="417">
        <f t="shared" si="5"/>
        <v>0</v>
      </c>
      <c r="N41" s="417">
        <f t="shared" si="5"/>
        <v>0</v>
      </c>
      <c r="O41" s="417">
        <f t="shared" si="5"/>
        <v>0</v>
      </c>
      <c r="P41" s="417">
        <f t="shared" si="5"/>
        <v>0</v>
      </c>
      <c r="Q41" s="417">
        <f t="shared" si="5"/>
        <v>0</v>
      </c>
    </row>
    <row r="42" spans="1:17" ht="22.5">
      <c r="A42" s="584"/>
      <c r="B42" s="430" t="s">
        <v>421</v>
      </c>
      <c r="C42" s="431"/>
      <c r="D42" s="432" t="s">
        <v>455</v>
      </c>
      <c r="E42" s="437">
        <f>SUM(F42:G42)</f>
        <v>2000</v>
      </c>
      <c r="F42" s="437">
        <v>2000</v>
      </c>
      <c r="G42" s="437">
        <v>0</v>
      </c>
      <c r="H42" s="423">
        <f>+I42+M42</f>
        <v>2000</v>
      </c>
      <c r="I42" s="423">
        <f>SUM(J42:L42)</f>
        <v>2000</v>
      </c>
      <c r="J42" s="439">
        <v>0</v>
      </c>
      <c r="K42" s="439">
        <v>0</v>
      </c>
      <c r="L42" s="437">
        <v>2000</v>
      </c>
      <c r="M42" s="437">
        <v>0</v>
      </c>
      <c r="N42" s="439">
        <v>0</v>
      </c>
      <c r="O42" s="439">
        <v>0</v>
      </c>
      <c r="P42" s="439">
        <v>0</v>
      </c>
      <c r="Q42" s="437">
        <v>0</v>
      </c>
    </row>
    <row r="43" spans="1:17" ht="24" customHeight="1">
      <c r="A43" s="582" t="s">
        <v>456</v>
      </c>
      <c r="B43" s="415" t="s">
        <v>434</v>
      </c>
      <c r="C43" s="585" t="s">
        <v>457</v>
      </c>
      <c r="D43" s="586"/>
      <c r="E43" s="586"/>
      <c r="F43" s="586"/>
      <c r="G43" s="586"/>
      <c r="H43" s="586"/>
      <c r="I43" s="586"/>
      <c r="J43" s="586"/>
      <c r="K43" s="586"/>
      <c r="L43" s="586"/>
      <c r="M43" s="586"/>
      <c r="N43" s="586"/>
      <c r="O43" s="586"/>
      <c r="P43" s="586"/>
      <c r="Q43" s="587"/>
    </row>
    <row r="44" spans="1:17">
      <c r="A44" s="583"/>
      <c r="B44" s="416" t="s">
        <v>445</v>
      </c>
      <c r="C44" s="588"/>
      <c r="D44" s="589"/>
      <c r="E44" s="589"/>
      <c r="F44" s="589"/>
      <c r="G44" s="589"/>
      <c r="H44" s="589"/>
      <c r="I44" s="589"/>
      <c r="J44" s="589"/>
      <c r="K44" s="589"/>
      <c r="L44" s="589"/>
      <c r="M44" s="589"/>
      <c r="N44" s="589"/>
      <c r="O44" s="589"/>
      <c r="P44" s="589"/>
      <c r="Q44" s="590"/>
    </row>
    <row r="45" spans="1:17">
      <c r="A45" s="583"/>
      <c r="B45" s="416" t="s">
        <v>437</v>
      </c>
      <c r="C45" s="588"/>
      <c r="D45" s="589"/>
      <c r="E45" s="589"/>
      <c r="F45" s="589"/>
      <c r="G45" s="589"/>
      <c r="H45" s="589"/>
      <c r="I45" s="589"/>
      <c r="J45" s="589"/>
      <c r="K45" s="589"/>
      <c r="L45" s="589"/>
      <c r="M45" s="589"/>
      <c r="N45" s="589"/>
      <c r="O45" s="589"/>
      <c r="P45" s="589"/>
      <c r="Q45" s="590"/>
    </row>
    <row r="46" spans="1:17">
      <c r="A46" s="583"/>
      <c r="B46" s="416" t="s">
        <v>438</v>
      </c>
      <c r="C46" s="591"/>
      <c r="D46" s="592"/>
      <c r="E46" s="592"/>
      <c r="F46" s="592"/>
      <c r="G46" s="592"/>
      <c r="H46" s="592"/>
      <c r="I46" s="592"/>
      <c r="J46" s="592"/>
      <c r="K46" s="592"/>
      <c r="L46" s="592"/>
      <c r="M46" s="592"/>
      <c r="N46" s="592"/>
      <c r="O46" s="592"/>
      <c r="P46" s="592"/>
      <c r="Q46" s="593"/>
    </row>
    <row r="47" spans="1:17">
      <c r="A47" s="583"/>
      <c r="B47" s="416" t="s">
        <v>439</v>
      </c>
      <c r="C47" s="416"/>
      <c r="D47" s="416"/>
      <c r="E47" s="440">
        <f t="shared" ref="E47:Q47" si="6">+E48</f>
        <v>1910</v>
      </c>
      <c r="F47" s="440">
        <f t="shared" si="6"/>
        <v>1910</v>
      </c>
      <c r="G47" s="440">
        <f t="shared" si="6"/>
        <v>0</v>
      </c>
      <c r="H47" s="440">
        <f t="shared" si="6"/>
        <v>1910</v>
      </c>
      <c r="I47" s="440">
        <f t="shared" si="6"/>
        <v>1910</v>
      </c>
      <c r="J47" s="440">
        <f t="shared" si="6"/>
        <v>0</v>
      </c>
      <c r="K47" s="440">
        <f t="shared" si="6"/>
        <v>0</v>
      </c>
      <c r="L47" s="440">
        <f t="shared" si="6"/>
        <v>1910</v>
      </c>
      <c r="M47" s="440">
        <f t="shared" si="6"/>
        <v>0</v>
      </c>
      <c r="N47" s="440">
        <f t="shared" si="6"/>
        <v>0</v>
      </c>
      <c r="O47" s="440">
        <f t="shared" si="6"/>
        <v>0</v>
      </c>
      <c r="P47" s="440">
        <f t="shared" si="6"/>
        <v>0</v>
      </c>
      <c r="Q47" s="440">
        <f t="shared" si="6"/>
        <v>0</v>
      </c>
    </row>
    <row r="48" spans="1:17" ht="22.5">
      <c r="A48" s="583"/>
      <c r="B48" s="441" t="s">
        <v>458</v>
      </c>
      <c r="C48" s="442"/>
      <c r="D48" s="422" t="s">
        <v>459</v>
      </c>
      <c r="E48" s="440">
        <f>SUM(F48:G48)</f>
        <v>1910</v>
      </c>
      <c r="F48" s="417">
        <f>+I48</f>
        <v>1910</v>
      </c>
      <c r="G48" s="440">
        <v>0</v>
      </c>
      <c r="H48" s="443">
        <f>+I48+M48</f>
        <v>1910</v>
      </c>
      <c r="I48" s="443">
        <f>SUM(J48:L48)</f>
        <v>1910</v>
      </c>
      <c r="J48" s="444">
        <v>0</v>
      </c>
      <c r="K48" s="444">
        <v>0</v>
      </c>
      <c r="L48" s="440">
        <v>1910</v>
      </c>
      <c r="M48" s="440">
        <v>0</v>
      </c>
      <c r="N48" s="444">
        <v>0</v>
      </c>
      <c r="O48" s="444">
        <v>0</v>
      </c>
      <c r="P48" s="444">
        <v>0</v>
      </c>
      <c r="Q48" s="440">
        <v>0</v>
      </c>
    </row>
    <row r="49" spans="1:17">
      <c r="A49" s="594" t="s">
        <v>460</v>
      </c>
      <c r="B49" s="594"/>
      <c r="C49" s="595" t="s">
        <v>128</v>
      </c>
      <c r="D49" s="596"/>
      <c r="E49" s="445">
        <f>+E30+E15</f>
        <v>3274841.14</v>
      </c>
      <c r="F49" s="445">
        <f>+F30+F15</f>
        <v>1343016.92</v>
      </c>
      <c r="G49" s="445">
        <f t="shared" ref="G49:Q49" si="7">+G30+G15</f>
        <v>1931824.22</v>
      </c>
      <c r="H49" s="445">
        <f t="shared" si="7"/>
        <v>3224819</v>
      </c>
      <c r="I49" s="445">
        <f t="shared" si="7"/>
        <v>1292994.78</v>
      </c>
      <c r="J49" s="446">
        <v>0</v>
      </c>
      <c r="K49" s="447">
        <v>0</v>
      </c>
      <c r="L49" s="445">
        <f t="shared" si="7"/>
        <v>1292994.78</v>
      </c>
      <c r="M49" s="445">
        <f t="shared" si="7"/>
        <v>1931824.22</v>
      </c>
      <c r="N49" s="446">
        <f t="shared" si="7"/>
        <v>0</v>
      </c>
      <c r="O49" s="446">
        <f t="shared" si="7"/>
        <v>0</v>
      </c>
      <c r="P49" s="446">
        <f t="shared" si="7"/>
        <v>0</v>
      </c>
      <c r="Q49" s="445">
        <f t="shared" si="7"/>
        <v>1931824.22</v>
      </c>
    </row>
  </sheetData>
  <mergeCells count="31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A31:A36"/>
    <mergeCell ref="C31:Q34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C16:Q19"/>
    <mergeCell ref="A23:A29"/>
    <mergeCell ref="C23:Q26"/>
    <mergeCell ref="C30:D30"/>
    <mergeCell ref="A37:A42"/>
    <mergeCell ref="C37:Q40"/>
    <mergeCell ref="A43:A48"/>
    <mergeCell ref="C43:Q46"/>
    <mergeCell ref="A49:B49"/>
    <mergeCell ref="C49:D49"/>
  </mergeCells>
  <pageMargins left="7.0833333333333331E-2" right="0.39370078740157483" top="0.74803149606299213" bottom="0.59055118110236227" header="0.19685039370078741" footer="0.51181102362204722"/>
  <pageSetup paperSize="9" scale="8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Tabela nr 2a</vt:lpstr>
      <vt:lpstr>zał.1.</vt:lpstr>
      <vt:lpstr>zał.6</vt:lpstr>
      <vt:lpstr>zał.7</vt:lpstr>
      <vt:lpstr>zał.7a</vt:lpstr>
      <vt:lpstr>zał.9</vt:lpstr>
      <vt:lpstr>zał.11 środki unijne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2018-02-15T13:40:50Z</cp:lastPrinted>
  <dcterms:created xsi:type="dcterms:W3CDTF">2018-01-12T10:50:47Z</dcterms:created>
  <dcterms:modified xsi:type="dcterms:W3CDTF">2018-02-15T14:31:56Z</dcterms:modified>
</cp:coreProperties>
</file>